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Juliana\Desktop\"/>
    </mc:Choice>
  </mc:AlternateContent>
  <xr:revisionPtr revIDLastSave="0" documentId="13_ncr:1_{5D086302-8CBB-4A0D-9AD7-52F0267FDD0B}" xr6:coauthVersionLast="47" xr6:coauthVersionMax="47" xr10:uidLastSave="{00000000-0000-0000-0000-000000000000}"/>
  <bookViews>
    <workbookView xWindow="-120" yWindow="-120" windowWidth="20730" windowHeight="11160" tabRatio="599" xr2:uid="{00000000-000D-0000-FFFF-FFFF00000000}"/>
  </bookViews>
  <sheets>
    <sheet name="DESONERADO Atualizado" sheetId="4" r:id="rId1"/>
  </sheets>
  <definedNames>
    <definedName name="_xlnm.Print_Area" localSheetId="0">'DESONERADO Atualizado'!$C$1:$J$100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4" l="1"/>
  <c r="I15" i="4" s="1"/>
  <c r="H16" i="4"/>
  <c r="I16" i="4" s="1"/>
  <c r="H17" i="4"/>
  <c r="I17" i="4" s="1"/>
  <c r="H18" i="4"/>
  <c r="I18" i="4" s="1"/>
  <c r="H19" i="4"/>
  <c r="I19" i="4" s="1"/>
  <c r="H21" i="4"/>
  <c r="I21" i="4" s="1"/>
  <c r="H22" i="4"/>
  <c r="I22" i="4" s="1"/>
  <c r="H23" i="4"/>
  <c r="I23" i="4" s="1"/>
  <c r="H25" i="4"/>
  <c r="I25" i="4" s="1"/>
  <c r="H26" i="4"/>
  <c r="I26" i="4" s="1"/>
  <c r="H27" i="4"/>
  <c r="I27" i="4" s="1"/>
  <c r="H28" i="4"/>
  <c r="I28" i="4" s="1"/>
  <c r="H29" i="4"/>
  <c r="I29" i="4" s="1"/>
  <c r="H31" i="4"/>
  <c r="I31" i="4" s="1"/>
  <c r="H32" i="4"/>
  <c r="I32" i="4" s="1"/>
  <c r="H33" i="4"/>
  <c r="I33" i="4" s="1"/>
  <c r="H35" i="4"/>
  <c r="I35" i="4" s="1"/>
  <c r="I34" i="4" s="1"/>
  <c r="H36" i="4"/>
  <c r="I36" i="4" s="1"/>
  <c r="H37" i="4"/>
  <c r="I37" i="4" s="1"/>
  <c r="H38" i="4"/>
  <c r="I38" i="4" s="1"/>
  <c r="H40" i="4"/>
  <c r="I40" i="4" s="1"/>
  <c r="H41" i="4"/>
  <c r="I41" i="4" s="1"/>
  <c r="H42" i="4"/>
  <c r="I42" i="4" s="1"/>
  <c r="H43" i="4"/>
  <c r="I43" i="4" s="1"/>
  <c r="H44" i="4"/>
  <c r="I44" i="4" s="1"/>
  <c r="H45" i="4"/>
  <c r="I45" i="4" s="1"/>
  <c r="H46" i="4"/>
  <c r="I46" i="4" s="1"/>
  <c r="H47" i="4"/>
  <c r="I47" i="4" s="1"/>
  <c r="H48" i="4"/>
  <c r="I48" i="4" s="1"/>
  <c r="H49" i="4"/>
  <c r="I49" i="4" s="1"/>
  <c r="H51" i="4"/>
  <c r="I51" i="4" s="1"/>
  <c r="H52" i="4"/>
  <c r="I52" i="4" s="1"/>
  <c r="H54" i="4"/>
  <c r="I54" i="4" s="1"/>
  <c r="I53" i="4" s="1"/>
  <c r="H55" i="4"/>
  <c r="I55" i="4" s="1"/>
  <c r="H57" i="4"/>
  <c r="I57" i="4" s="1"/>
  <c r="I56" i="4" s="1"/>
  <c r="H59" i="4"/>
  <c r="I59" i="4" s="1"/>
  <c r="H60" i="4"/>
  <c r="I60" i="4" s="1"/>
  <c r="H10" i="4"/>
  <c r="I10" i="4" s="1"/>
  <c r="H11" i="4"/>
  <c r="I11" i="4" s="1"/>
  <c r="H12" i="4"/>
  <c r="I12" i="4" s="1"/>
  <c r="H13" i="4"/>
  <c r="I13" i="4" s="1"/>
  <c r="H9" i="4"/>
  <c r="I9" i="4" s="1"/>
  <c r="I24" i="4" l="1"/>
  <c r="I14" i="4"/>
  <c r="I58" i="4"/>
  <c r="I30" i="4"/>
  <c r="I20" i="4"/>
  <c r="I50" i="4"/>
  <c r="I39" i="4"/>
  <c r="I8" i="4"/>
  <c r="I61" i="4" l="1"/>
</calcChain>
</file>

<file path=xl/sharedStrings.xml><?xml version="1.0" encoding="utf-8"?>
<sst xmlns="http://schemas.openxmlformats.org/spreadsheetml/2006/main" count="201" uniqueCount="125">
  <si>
    <t>Item</t>
  </si>
  <si>
    <t>1.1</t>
  </si>
  <si>
    <t>2.1</t>
  </si>
  <si>
    <t>3.1</t>
  </si>
  <si>
    <t>3.2</t>
  </si>
  <si>
    <t>SERVIÇO</t>
  </si>
  <si>
    <t>1.2</t>
  </si>
  <si>
    <t>m²</t>
  </si>
  <si>
    <t>COBERTURA</t>
  </si>
  <si>
    <t>Código</t>
  </si>
  <si>
    <t>2.2</t>
  </si>
  <si>
    <t>2.3</t>
  </si>
  <si>
    <t>kg</t>
  </si>
  <si>
    <t>2.4</t>
  </si>
  <si>
    <t>m</t>
  </si>
  <si>
    <t>1.3</t>
  </si>
  <si>
    <t>Refer.</t>
  </si>
  <si>
    <t>unid</t>
  </si>
  <si>
    <t>TOTAL DO ORÇAMENTO</t>
  </si>
  <si>
    <t>Obra:</t>
  </si>
  <si>
    <t>Local:</t>
  </si>
  <si>
    <t>Tucunduva / RS</t>
  </si>
  <si>
    <t>Data:</t>
  </si>
  <si>
    <t>PREFEITURA MUNICIPAL DE TUCUNDUVA</t>
  </si>
  <si>
    <t>BDI:</t>
  </si>
  <si>
    <t>Des</t>
  </si>
  <si>
    <t>Não Des</t>
  </si>
  <si>
    <t>3.3</t>
  </si>
  <si>
    <t>1.4</t>
  </si>
  <si>
    <t>2.5</t>
  </si>
  <si>
    <t>Quadra Poliesportiva em Ponte Pratos</t>
  </si>
  <si>
    <t>PLANILHA DE ORÇAMENTO - QUADRA POLIESPORTIVA EM PONTE PRATOS</t>
  </si>
  <si>
    <t>SERVIÇOS PRELIMINARES</t>
  </si>
  <si>
    <t>SINAPI-I</t>
  </si>
  <si>
    <t>COMPOSIÇÃO</t>
  </si>
  <si>
    <t>SINAPI</t>
  </si>
  <si>
    <t>LOCAÇÃO CONVENCIONAL DE OBRA, UTILIZANDO GABARITO DE TÁBUAS CORRIDAS PONTALETADAS A CADA 2,00M - 2 UTILIZAÇÕES. AF_10/2018</t>
  </si>
  <si>
    <t>ENTRADA DE ENERGIA ELÉTRICA AEREA TRIFÁSICA 40A EM POSTE DE CONCRETO</t>
  </si>
  <si>
    <t>ENTRADA INDIVIDUALIZADA E MEDIÇÃO DE ÁGUA</t>
  </si>
  <si>
    <t>LIMPEZA MECANIZADA DE CAMADA VEGETAL, VEGETAÇÃO E PEQUENAS ÁRVORES (DIÂMETRO DE TRNCO MENOR QUE 0,20M), COM TRATOR DE ESTEIRAS.af_05/2018</t>
  </si>
  <si>
    <t>SUPERESTRUTURA</t>
  </si>
  <si>
    <t>SAPATA MODELO (80X80X25cm) e PILARES DE FUNDAÇÃO (20X20X1,15CM)</t>
  </si>
  <si>
    <t>SAPATA MODELO (120X120X40cm) e PILARES DE FUNDAÇÃO (30X30X1,30CM)</t>
  </si>
  <si>
    <t>VIGA BALDRAME SEÇÃO (20X50) FCK 30</t>
  </si>
  <si>
    <t>PILAR SEÇÃO 30X30, FCK=30 MPA</t>
  </si>
  <si>
    <t>REATERRO MANUAL DE VALAS COM COMPACTAÇÃO MECANIZADA. AF_04/2016</t>
  </si>
  <si>
    <t>m³</t>
  </si>
  <si>
    <t>ESTRUTURA TRELIÇADA DE COBERTURA, TIPO ARCO, COM LIGAÇÕES SOLDADAS, INCLUSOS PERFIS METÁLICOS, CHAPAS METÁLICAS, MÃO DE OBRA E TRANSPORTE COM GUINDASTE - FORNECIMENTO E INSTALAÇÃO. AF_01/2020</t>
  </si>
  <si>
    <t>TELHAMENTO COM TLEHA DE AÇO/ALUMÍNIO E=0,5 mm, COM ATÉ 2 ÁGUAS, INCLUSO IÇAMENTO. AF_07/2019</t>
  </si>
  <si>
    <t>TELHAMENTO COM TELHA ONDULADA DE FIBRA DE VIDRO E= 0,6 mm, PARA TELHADO COM INCLINAÇÃO MAIOR QUE 10º, COM ATÉ 2 ÁGUAS, INCLUSO IÇAMENTO. AF_07/2019</t>
  </si>
  <si>
    <t>DRENAGEM DE ÁGUAS PLUVIAIS</t>
  </si>
  <si>
    <t>4.1</t>
  </si>
  <si>
    <t>CAIXA COM GRELHA SIMPLES RETANGULAR, CONCRETO PRÉ-MOLDADO, DIMENSÕES INTERNAS: 0,6X1,0X1,0m .AF_12/2020</t>
  </si>
  <si>
    <t>4.2</t>
  </si>
  <si>
    <t>CALHA EM CHAPA DE AÇO GALVANIZADO NÚMERO 24, DESENVOLVIMENTO DE 50CM, INCLUSO TRANSPORTE VERTICAL . AF_07/2019</t>
  </si>
  <si>
    <t>4.3</t>
  </si>
  <si>
    <t>TUBO DE PVC PARA REDE COLETORA DE ESGOTO DE PAREDE MACIÇA, DN 100mm, JUNTA ELÁSTICA - FORNECIMENTO E ASSENTAMENTO .AF_01/2021</t>
  </si>
  <si>
    <t>4.4</t>
  </si>
  <si>
    <t>JOELHO 90 GRAUS, PVC, SERIE NORMAL, ESGOTO PREDIAL, DN 100mm, JUNTA ELÁSTICA, FORNECIDO E INSTALADO EM RAMAL DE DESCARGA OU RAMAL DE ESGOTO SANITÁRIO.</t>
  </si>
  <si>
    <t>4.5</t>
  </si>
  <si>
    <t>RALO FOFO SEMIESFERICO, 150 mm, PARA LAJES/CALHAS</t>
  </si>
  <si>
    <t>5.1</t>
  </si>
  <si>
    <t>PISOS</t>
  </si>
  <si>
    <t>5.2</t>
  </si>
  <si>
    <t>5.3</t>
  </si>
  <si>
    <t>ARGAMASSA TRAÇO 1:4 (CIMENTO E AREIA MÉDIA) PARA CONTRAPISO, PREPARO MECÂNICO COM BETONEIRA 600 L. AF_06/2014</t>
  </si>
  <si>
    <t>ARMAÇÃO DE LAJE DE UMA ESTRUTURA CONVENCIONAL DE CONCRETO ARMADO EM UMA EDIFICAÇÃO TÉRREA OU SOBRADO UTILIZANDO AÇO CA-60 DE 4,2 MM - MONTAGEM. AF_12/2015</t>
  </si>
  <si>
    <t>PISO EM CONCRETO 20 MPA PREPARO MECÂNICO, ESPESSURA 7CM. AF_09/2020</t>
  </si>
  <si>
    <t>PINTURAS E ACABAMENTOS</t>
  </si>
  <si>
    <t>6.1</t>
  </si>
  <si>
    <t>6.2</t>
  </si>
  <si>
    <t>PINTURA DE DEMARCAÇÃO DE QUADRA POLIESPORTIVA COM TINTA EPÓXI, E = 5 CM, APLICAÇÃO MANUAL. AF_05/2021</t>
  </si>
  <si>
    <t>PINTURA DE PISO COM TINTA EPÓXI, APLICAÇÃO MANUAL, 2 DEMÃOS, INCLUSO PRIMER EPÓXI. AF_05/2021</t>
  </si>
  <si>
    <t>6.3</t>
  </si>
  <si>
    <t>INSTALAÇÕES ELÉTRICAS - 220V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</si>
  <si>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</si>
  <si>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</si>
  <si>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</si>
  <si>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</si>
  <si>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</si>
  <si>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</si>
  <si>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</si>
  <si>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</si>
  <si>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</si>
  <si>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</si>
  <si>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DISJUNTOR BIPOLAR TIPO DIN, CORRENTE NOMINAL DE 25A - FORNECIMENTO E INSTALAÇÃO. AF_10/2020</t>
  </si>
  <si>
    <t>DISJUNTOR MONOPOLAR TIPO DIN, CORRENTE NOMINAL DE 10A - FORNECIMENTO E INSTALAÇÃO. AF_10/2020</t>
  </si>
  <si>
    <t>CABO DE COBRE FLEXÍVEL ISOLADO, 10 MM², ANTI-CHAMA 450/750 V, PARA CIRCUITOS TERMINAIS - FORNECIMENTO E INSTALAÇÃO. AF_12/2015</t>
  </si>
  <si>
    <t>REFLETOR RETANGULAR FECHADO, COM LÂMPADA VAPOR METÁLICO 400 W - FORNECIMENTO E INSTALAÇÃO. AF_08/2020</t>
  </si>
  <si>
    <t>EQUIPAMENTOS E ACESSÓRIOS</t>
  </si>
  <si>
    <t>8.1</t>
  </si>
  <si>
    <t>8.2</t>
  </si>
  <si>
    <t xml:space="preserve">CONJUNTO PARA FUTSAL COM TRAVES OFICIAIS DE 3,00 X 2,00 M EM TUBO DE ACO GALVANIZADO 3" COM REQUADRO EM TUBO DE 1", PINTURA EM PRIMER COM TINTA ESMALTE SINTETICO E REDES DE POLIETILENO FIO 4 MM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</si>
  <si>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SERVIÇOS FINAIS</t>
  </si>
  <si>
    <t>9.2</t>
  </si>
  <si>
    <t xml:space="preserve">PLACA DE INAUGURACAO METALICA, *40* CM X *60* CM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</si>
  <si>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LIMPEZA FINAL DA OBRA COM JATO DE ALTA PRESSÃO</t>
  </si>
  <si>
    <t>9.1</t>
  </si>
  <si>
    <t>1.5</t>
  </si>
  <si>
    <t xml:space="preserve">CONJUNTO PARA QUADRA DE  VOLEI COM POSTES EM TUBO DE ACO GALVANIZADO 3", H = *255* CM, PINTURA EM TINTA ESMALTE SINTETICO, REDE DE NYLON COM 2 MM, MALHA 10 X 10 CM E ANTENAS OFICIAIS EM FIBRA DE VIDRO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</si>
  <si>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FIXAÇÃO DE TUBOS HORIZONTAIS DE PVC, CPVC OU COBRE DIÂMETROS MENORES OU IGUAIS A 40 MM OU ELETROCALHAS ATÉ 150MM DE LARGURA, COM ABRAÇADEIRA METÁLICA RÍGIDA TIPO D 1/2, FIXADA EM PERFILADO EM LAJE. AF_05/2015</t>
  </si>
  <si>
    <t xml:space="preserve">CAIXA DE PASSAGEM METALICA DE SOBREPOR COM TAMPA PARAFUSADA, DIMENSOES 30 X 30 X 10 CM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</si>
  <si>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FLEXIVEL PVC 750 V, 2 CONDUTORES DE 4,0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</si>
  <si>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REATOR P/ 1 LAMPADA VAPOR DE MERCURIO 400W USO EXT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</si>
  <si>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6.4</t>
  </si>
  <si>
    <t>PINTURA COM TINTA ALQUÍDICA DE ACABAMENTO (ESMALTE SINTÉTICO FOSCO) PULVERIZADA SOBRE PERFIL METÁLICO EXECUTADO EM FÁBRICA (POR DEMÃO). AF_01/2020_P</t>
  </si>
  <si>
    <t>100747</t>
  </si>
  <si>
    <t>APLICAÇÃO MANUAL DE TINTA LÁTEX ACRÍLICA EM PAREDE EXTERNAS DE CASAS, DUAS DEMÃOS. AF_11/2016</t>
  </si>
  <si>
    <t xml:space="preserve">QUADRO DE DISTRIBUICAO, SEM BARRAMENTO, EM PVC, DE SOBREPOR, PARA 6 DISJUNTORES NEMA OU 8 DISJUNTORES DIN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</si>
  <si>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ELETRODUTO RÍGIDO SOLDÁVEL, PVC, DN 32 MM (1), APARENTE, INSTALADO EM TETO - FORNECIMENTO E INSTALAÇÃO. AF_11/2016_P</t>
  </si>
  <si>
    <t>ACESSIBILIDADE</t>
  </si>
  <si>
    <t>EXECUÇÃO DE PASSEIO (CALÇADA) OU PISO DE CONCRETO COM CONCRETO MOLDADO IN LOCO, USINADO, ACABAMENTO CONVENCIONAL, ESPESSURA 6 CM, ARMADO. AF_07/2016</t>
  </si>
  <si>
    <t xml:space="preserve">PISO PODOTATIL DE CONCRETO - DIRECIONAL E ALERTA, *40 X 40 X 2,5* CM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</si>
  <si>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SINAPI - I</t>
  </si>
  <si>
    <t>ADMINISTRAÇÃO LOCAL</t>
  </si>
  <si>
    <t>11.1</t>
  </si>
  <si>
    <t xml:space="preserve">PLACA DE OBRA PARA CONSTRUCAO CIVIL 2,4m x 1,2m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</si>
  <si>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PREÇO UNIT.(R$)</t>
  </si>
  <si>
    <t>PREÇO UNIT. + BDI</t>
  </si>
  <si>
    <t>PREÇO TOTAL</t>
  </si>
  <si>
    <t>UNID.</t>
  </si>
  <si>
    <t>QUANT.</t>
  </si>
  <si>
    <t>10.1</t>
  </si>
  <si>
    <t>11.2</t>
  </si>
  <si>
    <t>Abril de 2022 (Ref. 02/2022)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</si>
</sst>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_(&quot;R$ &quot;* #,##0.00_);_(&quot;R$ &quot;* \(#,##0.00\);_(&quot;R$ &quot;* &quot;-&quot;??_);_(@_)"/>
    <numFmt numFmtId="166" formatCode="&quot;R$ &quot;#,##0.00"/>
    <numFmt numFmtId="167" formatCode="&quot;R$&quot;#,##0.00"/>
    <numFmt numFmtId="168" formatCode="[$-F800]dddd\,\ mmmm\ dd\,\ yy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</cellStyleXfs>
  <cellXfs count="114">
    <xf numFmtId="0" fontId="0" fillId="0" borderId="0" xfId="0"/>
    <xf numFmtId="0" fontId="3" fillId="0" borderId="0" xfId="0" applyFont="1"/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166" fontId="2" fillId="0" borderId="0" xfId="1" applyNumberFormat="1" applyFont="1" applyFill="1" applyBorder="1" applyAlignment="1">
      <alignment horizontal="center" wrapText="1"/>
    </xf>
    <xf numFmtId="164" fontId="2" fillId="0" borderId="0" xfId="1" applyFont="1" applyFill="1" applyBorder="1" applyAlignment="1">
      <alignment horizontal="center" wrapText="1"/>
    </xf>
    <xf numFmtId="10" fontId="2" fillId="0" borderId="0" xfId="2" applyNumberFormat="1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wrapText="1"/>
    </xf>
    <xf numFmtId="164" fontId="6" fillId="0" borderId="0" xfId="1" applyFont="1" applyFill="1" applyBorder="1" applyAlignment="1">
      <alignment horizontal="center" wrapText="1"/>
    </xf>
    <xf numFmtId="165" fontId="6" fillId="0" borderId="0" xfId="0" applyNumberFormat="1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justify" vertical="top" wrapText="1"/>
    </xf>
    <xf numFmtId="165" fontId="5" fillId="0" borderId="0" xfId="0" applyNumberFormat="1" applyFont="1" applyFill="1" applyBorder="1" applyAlignment="1">
      <alignment horizontal="right" wrapText="1"/>
    </xf>
    <xf numFmtId="0" fontId="6" fillId="0" borderId="0" xfId="0" quotePrefix="1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justify" vertical="top" wrapText="1"/>
    </xf>
    <xf numFmtId="165" fontId="2" fillId="0" borderId="0" xfId="0" applyNumberFormat="1" applyFont="1" applyFill="1" applyBorder="1"/>
    <xf numFmtId="0" fontId="0" fillId="0" borderId="0" xfId="0" applyBorder="1"/>
    <xf numFmtId="0" fontId="3" fillId="0" borderId="0" xfId="0" applyFont="1" applyBorder="1"/>
    <xf numFmtId="0" fontId="7" fillId="4" borderId="1" xfId="0" applyFont="1" applyFill="1" applyBorder="1" applyAlignment="1">
      <alignment horizontal="justify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3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167" fontId="5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44" fontId="6" fillId="0" borderId="0" xfId="0" applyNumberFormat="1" applyFont="1" applyFill="1" applyBorder="1" applyAlignment="1">
      <alignment vertical="top" wrapText="1"/>
    </xf>
    <xf numFmtId="167" fontId="6" fillId="4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/>
    <xf numFmtId="167" fontId="5" fillId="5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vertical="center" wrapText="1"/>
      <protection locked="0"/>
    </xf>
    <xf numFmtId="0" fontId="16" fillId="0" borderId="1" xfId="0" applyFont="1" applyBorder="1" applyAlignment="1">
      <alignment horizontal="center" vertical="center"/>
    </xf>
    <xf numFmtId="0" fontId="17" fillId="4" borderId="1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/>
    </xf>
    <xf numFmtId="0" fontId="16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2" fontId="12" fillId="0" borderId="1" xfId="0" applyNumberFormat="1" applyFont="1" applyFill="1" applyBorder="1" applyAlignment="1">
      <alignment vertical="center" wrapText="1"/>
    </xf>
    <xf numFmtId="2" fontId="6" fillId="0" borderId="1" xfId="1" applyNumberFormat="1" applyFont="1" applyFill="1" applyBorder="1" applyAlignment="1">
      <alignment horizontal="right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3" fillId="0" borderId="0" xfId="0" applyFont="1" applyFill="1"/>
    <xf numFmtId="0" fontId="0" fillId="0" borderId="0" xfId="0" applyFill="1"/>
    <xf numFmtId="49" fontId="8" fillId="0" borderId="8" xfId="0" applyNumberFormat="1" applyFont="1" applyFill="1" applyBorder="1" applyAlignment="1" applyProtection="1">
      <alignment vertical="center" wrapText="1"/>
      <protection locked="0"/>
    </xf>
    <xf numFmtId="0" fontId="16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/>
    </xf>
    <xf numFmtId="2" fontId="6" fillId="7" borderId="1" xfId="1" applyNumberFormat="1" applyFont="1" applyFill="1" applyBorder="1" applyAlignment="1">
      <alignment horizontal="right" vertical="center" wrapText="1"/>
    </xf>
    <xf numFmtId="168" fontId="19" fillId="0" borderId="0" xfId="1" applyNumberFormat="1" applyFont="1" applyFill="1" applyBorder="1" applyAlignment="1">
      <alignment wrapText="1"/>
    </xf>
    <xf numFmtId="0" fontId="2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left" vertical="center"/>
    </xf>
    <xf numFmtId="167" fontId="18" fillId="0" borderId="1" xfId="0" applyNumberFormat="1" applyFont="1" applyFill="1" applyBorder="1" applyAlignment="1">
      <alignment horizontal="center" vertical="center" wrapText="1"/>
    </xf>
    <xf numFmtId="167" fontId="20" fillId="0" borderId="1" xfId="1" applyNumberFormat="1" applyFont="1" applyFill="1" applyBorder="1" applyAlignment="1">
      <alignment horizontal="center" vertical="center" wrapText="1"/>
    </xf>
    <xf numFmtId="167" fontId="20" fillId="4" borderId="1" xfId="1" applyNumberFormat="1" applyFont="1" applyFill="1" applyBorder="1" applyAlignment="1">
      <alignment horizontal="center" vertical="center" wrapText="1"/>
    </xf>
    <xf numFmtId="167" fontId="20" fillId="7" borderId="1" xfId="1" applyNumberFormat="1" applyFont="1" applyFill="1" applyBorder="1" applyAlignment="1">
      <alignment horizontal="center" vertical="center" wrapText="1"/>
    </xf>
    <xf numFmtId="167" fontId="6" fillId="4" borderId="1" xfId="1" applyNumberFormat="1" applyFont="1" applyFill="1" applyBorder="1" applyAlignment="1">
      <alignment horizontal="center" vertical="center" wrapText="1"/>
    </xf>
    <xf numFmtId="167" fontId="5" fillId="4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 applyFill="1" applyBorder="1" applyAlignment="1">
      <alignment horizontal="center" vertical="top" wrapText="1"/>
    </xf>
    <xf numFmtId="0" fontId="4" fillId="0" borderId="0" xfId="0" applyFont="1" applyBorder="1" applyAlignment="1"/>
    <xf numFmtId="0" fontId="8" fillId="0" borderId="0" xfId="0" applyFont="1" applyBorder="1"/>
    <xf numFmtId="0" fontId="4" fillId="0" borderId="0" xfId="0" applyFont="1" applyAlignment="1"/>
    <xf numFmtId="164" fontId="6" fillId="0" borderId="0" xfId="1" applyFont="1" applyFill="1" applyBorder="1" applyAlignment="1">
      <alignment vertical="center" wrapText="1"/>
    </xf>
    <xf numFmtId="167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167" fontId="11" fillId="4" borderId="1" xfId="0" applyNumberFormat="1" applyFont="1" applyFill="1" applyBorder="1" applyAlignment="1">
      <alignment horizontal="center" vertical="center" wrapText="1"/>
    </xf>
    <xf numFmtId="0" fontId="17" fillId="6" borderId="8" xfId="0" applyNumberFormat="1" applyFont="1" applyFill="1" applyBorder="1" applyAlignment="1" applyProtection="1">
      <alignment vertical="center" wrapText="1"/>
      <protection locked="0"/>
    </xf>
    <xf numFmtId="0" fontId="11" fillId="4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10" fontId="15" fillId="3" borderId="1" xfId="0" applyNumberFormat="1" applyFont="1" applyFill="1" applyBorder="1" applyAlignment="1">
      <alignment horizontal="left"/>
    </xf>
    <xf numFmtId="0" fontId="15" fillId="3" borderId="1" xfId="0" applyFont="1" applyFill="1" applyBorder="1" applyAlignment="1">
      <alignment horizontal="left"/>
    </xf>
    <xf numFmtId="0" fontId="15" fillId="3" borderId="7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</cellXfs>
  <cellStyles count="7">
    <cellStyle name="Moeda" xfId="1" builtinId="4"/>
    <cellStyle name="Normal" xfId="0" builtinId="0"/>
    <cellStyle name="Normal 2" xfId="4" xr:uid="{E407CDCA-7D72-4D04-B817-A265EC80461F}"/>
    <cellStyle name="Normal 2 2" xfId="5" xr:uid="{D9497B8D-228B-4F48-9689-EBCA5371B6CC}"/>
    <cellStyle name="Normal 3" xfId="3" xr:uid="{0D391AAB-2A49-42D4-AC0E-E15F06BA8074}"/>
    <cellStyle name="Porcentagem" xfId="2" builtinId="5"/>
    <cellStyle name="Vírgula 2" xfId="6" xr:uid="{122F12C9-A20F-4571-B829-195EF778B52C}"/>
  </cellStyles>
  <dxfs count="0"/>
  <tableStyles count="0" defaultTableStyle="TableStyleMedium2" defaultPivotStyle="PivotStyleLight16"/>
  <colors>
    <mruColors>
      <color rgb="FFCCFFCC"/>
      <color rgb="FF99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sp macro="" textlink="">
      <xdr:nvSpPr>
        <xdr:cNvPr id="2" name="Picture 7">
          <a:extLst>
            <a:ext uri="{FF2B5EF4-FFF2-40B4-BE49-F238E27FC236}">
              <a16:creationId xmlns:a16="http://schemas.microsoft.com/office/drawing/2014/main" id="{468F3A14-3E94-4A77-914A-247C2865C1C1}"/>
            </a:ext>
          </a:extLst>
        </xdr:cNvPr>
        <xdr:cNvSpPr>
          <a:spLocks noChangeAspect="1" noChangeArrowheads="1"/>
        </xdr:cNvSpPr>
      </xdr:nvSpPr>
      <xdr:spPr bwMode="auto">
        <a:xfrm>
          <a:off x="2343150" y="3800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9525</xdr:colOff>
      <xdr:row>13</xdr:row>
      <xdr:rowOff>9525</xdr:rowOff>
    </xdr:to>
    <xdr:sp macro="" textlink="">
      <xdr:nvSpPr>
        <xdr:cNvPr id="3" name="Picture 8">
          <a:extLst>
            <a:ext uri="{FF2B5EF4-FFF2-40B4-BE49-F238E27FC236}">
              <a16:creationId xmlns:a16="http://schemas.microsoft.com/office/drawing/2014/main" id="{F6C77E01-10DD-433F-B9E8-1FA0A96123F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3800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sp macro="" textlink="">
      <xdr:nvSpPr>
        <xdr:cNvPr id="4" name="Picture 13">
          <a:extLst>
            <a:ext uri="{FF2B5EF4-FFF2-40B4-BE49-F238E27FC236}">
              <a16:creationId xmlns:a16="http://schemas.microsoft.com/office/drawing/2014/main" id="{4F75228B-EAD8-4C82-A5AE-F76F5238B479}"/>
            </a:ext>
          </a:extLst>
        </xdr:cNvPr>
        <xdr:cNvSpPr>
          <a:spLocks noChangeAspect="1" noChangeArrowheads="1"/>
        </xdr:cNvSpPr>
      </xdr:nvSpPr>
      <xdr:spPr bwMode="auto">
        <a:xfrm>
          <a:off x="2343150" y="3800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9525</xdr:colOff>
      <xdr:row>13</xdr:row>
      <xdr:rowOff>9525</xdr:rowOff>
    </xdr:to>
    <xdr:sp macro="" textlink="">
      <xdr:nvSpPr>
        <xdr:cNvPr id="5" name="Picture 14">
          <a:extLst>
            <a:ext uri="{FF2B5EF4-FFF2-40B4-BE49-F238E27FC236}">
              <a16:creationId xmlns:a16="http://schemas.microsoft.com/office/drawing/2014/main" id="{E8969A86-91A2-4BBC-B98B-1175D2F1D2D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3800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sp macro="" textlink="">
      <xdr:nvSpPr>
        <xdr:cNvPr id="6" name="Picture 19">
          <a:extLst>
            <a:ext uri="{FF2B5EF4-FFF2-40B4-BE49-F238E27FC236}">
              <a16:creationId xmlns:a16="http://schemas.microsoft.com/office/drawing/2014/main" id="{A2711710-1F74-4EAE-919E-7DAD5439E4A6}"/>
            </a:ext>
          </a:extLst>
        </xdr:cNvPr>
        <xdr:cNvSpPr>
          <a:spLocks noChangeAspect="1" noChangeArrowheads="1"/>
        </xdr:cNvSpPr>
      </xdr:nvSpPr>
      <xdr:spPr bwMode="auto">
        <a:xfrm>
          <a:off x="2343150" y="3800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9525</xdr:colOff>
      <xdr:row>13</xdr:row>
      <xdr:rowOff>9525</xdr:rowOff>
    </xdr:to>
    <xdr:sp macro="" textlink="">
      <xdr:nvSpPr>
        <xdr:cNvPr id="7" name="Picture 20">
          <a:extLst>
            <a:ext uri="{FF2B5EF4-FFF2-40B4-BE49-F238E27FC236}">
              <a16:creationId xmlns:a16="http://schemas.microsoft.com/office/drawing/2014/main" id="{72655A18-E6F5-476B-B456-50A0AF687AC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3800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sp macro="" textlink="">
      <xdr:nvSpPr>
        <xdr:cNvPr id="8" name="Picture 7">
          <a:extLst>
            <a:ext uri="{FF2B5EF4-FFF2-40B4-BE49-F238E27FC236}">
              <a16:creationId xmlns:a16="http://schemas.microsoft.com/office/drawing/2014/main" id="{0A8181AB-4238-466C-A2F3-8B9D9A60E059}"/>
            </a:ext>
          </a:extLst>
        </xdr:cNvPr>
        <xdr:cNvSpPr>
          <a:spLocks noChangeAspect="1" noChangeArrowheads="1"/>
        </xdr:cNvSpPr>
      </xdr:nvSpPr>
      <xdr:spPr bwMode="auto">
        <a:xfrm>
          <a:off x="2343150" y="3800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9525</xdr:colOff>
      <xdr:row>13</xdr:row>
      <xdr:rowOff>9525</xdr:rowOff>
    </xdr:to>
    <xdr:sp macro="" textlink="">
      <xdr:nvSpPr>
        <xdr:cNvPr id="9" name="Picture 8">
          <a:extLst>
            <a:ext uri="{FF2B5EF4-FFF2-40B4-BE49-F238E27FC236}">
              <a16:creationId xmlns:a16="http://schemas.microsoft.com/office/drawing/2014/main" id="{823555F6-460C-49F9-96D1-BB51B6044E6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3800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sp macro="" textlink="">
      <xdr:nvSpPr>
        <xdr:cNvPr id="10" name="Picture 13">
          <a:extLst>
            <a:ext uri="{FF2B5EF4-FFF2-40B4-BE49-F238E27FC236}">
              <a16:creationId xmlns:a16="http://schemas.microsoft.com/office/drawing/2014/main" id="{2541E7A2-8214-40D8-9F7A-27304CABF73F}"/>
            </a:ext>
          </a:extLst>
        </xdr:cNvPr>
        <xdr:cNvSpPr>
          <a:spLocks noChangeAspect="1" noChangeArrowheads="1"/>
        </xdr:cNvSpPr>
      </xdr:nvSpPr>
      <xdr:spPr bwMode="auto">
        <a:xfrm>
          <a:off x="2343150" y="3800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9525</xdr:colOff>
      <xdr:row>13</xdr:row>
      <xdr:rowOff>9525</xdr:rowOff>
    </xdr:to>
    <xdr:sp macro="" textlink="">
      <xdr:nvSpPr>
        <xdr:cNvPr id="11" name="Picture 14">
          <a:extLst>
            <a:ext uri="{FF2B5EF4-FFF2-40B4-BE49-F238E27FC236}">
              <a16:creationId xmlns:a16="http://schemas.microsoft.com/office/drawing/2014/main" id="{ED0174E1-2EA2-4745-BFFF-F243036D34E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3800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sp macro="" textlink="">
      <xdr:nvSpPr>
        <xdr:cNvPr id="12" name="Picture 19">
          <a:extLst>
            <a:ext uri="{FF2B5EF4-FFF2-40B4-BE49-F238E27FC236}">
              <a16:creationId xmlns:a16="http://schemas.microsoft.com/office/drawing/2014/main" id="{71DE6A1E-FF4E-4CBE-B087-4D094A3AB207}"/>
            </a:ext>
          </a:extLst>
        </xdr:cNvPr>
        <xdr:cNvSpPr>
          <a:spLocks noChangeAspect="1" noChangeArrowheads="1"/>
        </xdr:cNvSpPr>
      </xdr:nvSpPr>
      <xdr:spPr bwMode="auto">
        <a:xfrm>
          <a:off x="2343150" y="3800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9525</xdr:colOff>
      <xdr:row>13</xdr:row>
      <xdr:rowOff>9525</xdr:rowOff>
    </xdr:to>
    <xdr:sp macro="" textlink="">
      <xdr:nvSpPr>
        <xdr:cNvPr id="13" name="Picture 20">
          <a:extLst>
            <a:ext uri="{FF2B5EF4-FFF2-40B4-BE49-F238E27FC236}">
              <a16:creationId xmlns:a16="http://schemas.microsoft.com/office/drawing/2014/main" id="{C992F0B0-0D79-42C0-BE72-71DE143DB70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3800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sp macro="" textlink="">
      <xdr:nvSpPr>
        <xdr:cNvPr id="14" name="Picture 7">
          <a:extLst>
            <a:ext uri="{FF2B5EF4-FFF2-40B4-BE49-F238E27FC236}">
              <a16:creationId xmlns:a16="http://schemas.microsoft.com/office/drawing/2014/main" id="{8B4EAF2B-B8F9-44F3-850A-728853E3063A}"/>
            </a:ext>
          </a:extLst>
        </xdr:cNvPr>
        <xdr:cNvSpPr>
          <a:spLocks noChangeAspect="1" noChangeArrowheads="1"/>
        </xdr:cNvSpPr>
      </xdr:nvSpPr>
      <xdr:spPr bwMode="auto">
        <a:xfrm>
          <a:off x="2343150" y="3800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9525</xdr:colOff>
      <xdr:row>13</xdr:row>
      <xdr:rowOff>9525</xdr:rowOff>
    </xdr:to>
    <xdr:sp macro="" textlink="">
      <xdr:nvSpPr>
        <xdr:cNvPr id="15" name="Picture 8">
          <a:extLst>
            <a:ext uri="{FF2B5EF4-FFF2-40B4-BE49-F238E27FC236}">
              <a16:creationId xmlns:a16="http://schemas.microsoft.com/office/drawing/2014/main" id="{B6AFBB89-6307-45FD-BE3C-B0AEA0ECE2F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3800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sp macro="" textlink="">
      <xdr:nvSpPr>
        <xdr:cNvPr id="16" name="Picture 13">
          <a:extLst>
            <a:ext uri="{FF2B5EF4-FFF2-40B4-BE49-F238E27FC236}">
              <a16:creationId xmlns:a16="http://schemas.microsoft.com/office/drawing/2014/main" id="{CD1A5060-AFC4-4123-B915-D631C2CE274B}"/>
            </a:ext>
          </a:extLst>
        </xdr:cNvPr>
        <xdr:cNvSpPr>
          <a:spLocks noChangeAspect="1" noChangeArrowheads="1"/>
        </xdr:cNvSpPr>
      </xdr:nvSpPr>
      <xdr:spPr bwMode="auto">
        <a:xfrm>
          <a:off x="2343150" y="3800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9525</xdr:colOff>
      <xdr:row>13</xdr:row>
      <xdr:rowOff>9525</xdr:rowOff>
    </xdr:to>
    <xdr:sp macro="" textlink="">
      <xdr:nvSpPr>
        <xdr:cNvPr id="17" name="Picture 14">
          <a:extLst>
            <a:ext uri="{FF2B5EF4-FFF2-40B4-BE49-F238E27FC236}">
              <a16:creationId xmlns:a16="http://schemas.microsoft.com/office/drawing/2014/main" id="{D1793F4A-A65E-42A9-8EE8-3CA50A35CF5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3800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9525</xdr:colOff>
      <xdr:row>13</xdr:row>
      <xdr:rowOff>9525</xdr:rowOff>
    </xdr:to>
    <xdr:sp macro="" textlink="">
      <xdr:nvSpPr>
        <xdr:cNvPr id="18" name="Picture 19">
          <a:extLst>
            <a:ext uri="{FF2B5EF4-FFF2-40B4-BE49-F238E27FC236}">
              <a16:creationId xmlns:a16="http://schemas.microsoft.com/office/drawing/2014/main" id="{C6267BEC-E540-404B-AF60-95B7EF5DA8B9}"/>
            </a:ext>
          </a:extLst>
        </xdr:cNvPr>
        <xdr:cNvSpPr>
          <a:spLocks noChangeAspect="1" noChangeArrowheads="1"/>
        </xdr:cNvSpPr>
      </xdr:nvSpPr>
      <xdr:spPr bwMode="auto">
        <a:xfrm>
          <a:off x="2343150" y="3800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9525</xdr:colOff>
      <xdr:row>13</xdr:row>
      <xdr:rowOff>9525</xdr:rowOff>
    </xdr:to>
    <xdr:sp macro="" textlink="">
      <xdr:nvSpPr>
        <xdr:cNvPr id="19" name="Picture 20">
          <a:extLst>
            <a:ext uri="{FF2B5EF4-FFF2-40B4-BE49-F238E27FC236}">
              <a16:creationId xmlns:a16="http://schemas.microsoft.com/office/drawing/2014/main" id="{12359A31-39C5-47CC-8624-FA432810EC5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3800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9525</xdr:colOff>
      <xdr:row>13</xdr:row>
      <xdr:rowOff>9525</xdr:rowOff>
    </xdr:to>
    <xdr:sp macro="" textlink="">
      <xdr:nvSpPr>
        <xdr:cNvPr id="20" name="Picture 8">
          <a:extLst>
            <a:ext uri="{FF2B5EF4-FFF2-40B4-BE49-F238E27FC236}">
              <a16:creationId xmlns:a16="http://schemas.microsoft.com/office/drawing/2014/main" id="{66939623-7782-4237-A550-09D72CDE54B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3800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9525</xdr:colOff>
      <xdr:row>13</xdr:row>
      <xdr:rowOff>9525</xdr:rowOff>
    </xdr:to>
    <xdr:sp macro="" textlink="">
      <xdr:nvSpPr>
        <xdr:cNvPr id="21" name="Picture 14">
          <a:extLst>
            <a:ext uri="{FF2B5EF4-FFF2-40B4-BE49-F238E27FC236}">
              <a16:creationId xmlns:a16="http://schemas.microsoft.com/office/drawing/2014/main" id="{91C23D7D-BE27-45BF-9FB7-2E6C6C815A6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3800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9525</xdr:colOff>
      <xdr:row>13</xdr:row>
      <xdr:rowOff>9525</xdr:rowOff>
    </xdr:to>
    <xdr:sp macro="" textlink="">
      <xdr:nvSpPr>
        <xdr:cNvPr id="22" name="Picture 20">
          <a:extLst>
            <a:ext uri="{FF2B5EF4-FFF2-40B4-BE49-F238E27FC236}">
              <a16:creationId xmlns:a16="http://schemas.microsoft.com/office/drawing/2014/main" id="{CAF0E167-243B-4F4D-B422-61CA968E841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3800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9525</xdr:colOff>
      <xdr:row>13</xdr:row>
      <xdr:rowOff>9525</xdr:rowOff>
    </xdr:to>
    <xdr:sp macro="" textlink="">
      <xdr:nvSpPr>
        <xdr:cNvPr id="23" name="Picture 8">
          <a:extLst>
            <a:ext uri="{FF2B5EF4-FFF2-40B4-BE49-F238E27FC236}">
              <a16:creationId xmlns:a16="http://schemas.microsoft.com/office/drawing/2014/main" id="{BC9F7B87-90DC-40A2-9635-C601A74BF29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3800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9525</xdr:colOff>
      <xdr:row>13</xdr:row>
      <xdr:rowOff>9525</xdr:rowOff>
    </xdr:to>
    <xdr:sp macro="" textlink="">
      <xdr:nvSpPr>
        <xdr:cNvPr id="24" name="Picture 14">
          <a:extLst>
            <a:ext uri="{FF2B5EF4-FFF2-40B4-BE49-F238E27FC236}">
              <a16:creationId xmlns:a16="http://schemas.microsoft.com/office/drawing/2014/main" id="{98CFAE37-25D3-4955-AF82-A0FD3BF1A46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3800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9525</xdr:colOff>
      <xdr:row>13</xdr:row>
      <xdr:rowOff>9525</xdr:rowOff>
    </xdr:to>
    <xdr:sp macro="" textlink="">
      <xdr:nvSpPr>
        <xdr:cNvPr id="25" name="Picture 20">
          <a:extLst>
            <a:ext uri="{FF2B5EF4-FFF2-40B4-BE49-F238E27FC236}">
              <a16:creationId xmlns:a16="http://schemas.microsoft.com/office/drawing/2014/main" id="{D9C57AF6-7734-4DE9-8019-6FF5657D04B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3800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9525</xdr:colOff>
      <xdr:row>13</xdr:row>
      <xdr:rowOff>9525</xdr:rowOff>
    </xdr:to>
    <xdr:sp macro="" textlink="">
      <xdr:nvSpPr>
        <xdr:cNvPr id="26" name="Picture 8">
          <a:extLst>
            <a:ext uri="{FF2B5EF4-FFF2-40B4-BE49-F238E27FC236}">
              <a16:creationId xmlns:a16="http://schemas.microsoft.com/office/drawing/2014/main" id="{8595573C-2B4D-449C-91EA-CD6AF7ED113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3800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9525</xdr:colOff>
      <xdr:row>13</xdr:row>
      <xdr:rowOff>9525</xdr:rowOff>
    </xdr:to>
    <xdr:sp macro="" textlink="">
      <xdr:nvSpPr>
        <xdr:cNvPr id="27" name="Picture 14">
          <a:extLst>
            <a:ext uri="{FF2B5EF4-FFF2-40B4-BE49-F238E27FC236}">
              <a16:creationId xmlns:a16="http://schemas.microsoft.com/office/drawing/2014/main" id="{82FD8623-DFAB-46A2-ACDE-7053637CAE5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3800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9525</xdr:colOff>
      <xdr:row>13</xdr:row>
      <xdr:rowOff>9525</xdr:rowOff>
    </xdr:to>
    <xdr:sp macro="" textlink="">
      <xdr:nvSpPr>
        <xdr:cNvPr id="28" name="Picture 20">
          <a:extLst>
            <a:ext uri="{FF2B5EF4-FFF2-40B4-BE49-F238E27FC236}">
              <a16:creationId xmlns:a16="http://schemas.microsoft.com/office/drawing/2014/main" id="{A7FC3BBE-D8A1-4377-91B8-91BEC142618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3800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sp macro="" textlink="">
      <xdr:nvSpPr>
        <xdr:cNvPr id="29" name="Picture 7">
          <a:extLst>
            <a:ext uri="{FF2B5EF4-FFF2-40B4-BE49-F238E27FC236}">
              <a16:creationId xmlns:a16="http://schemas.microsoft.com/office/drawing/2014/main" id="{3B2A2DBA-0103-4180-B51F-2624E60264B4}"/>
            </a:ext>
          </a:extLst>
        </xdr:cNvPr>
        <xdr:cNvSpPr>
          <a:spLocks noChangeAspect="1" noChangeArrowheads="1"/>
        </xdr:cNvSpPr>
      </xdr:nvSpPr>
      <xdr:spPr bwMode="auto">
        <a:xfrm>
          <a:off x="0" y="19516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sp macro="" textlink="">
      <xdr:nvSpPr>
        <xdr:cNvPr id="30" name="Picture 13">
          <a:extLst>
            <a:ext uri="{FF2B5EF4-FFF2-40B4-BE49-F238E27FC236}">
              <a16:creationId xmlns:a16="http://schemas.microsoft.com/office/drawing/2014/main" id="{FD6AFD09-2D97-4280-B08F-224BD3B81749}"/>
            </a:ext>
          </a:extLst>
        </xdr:cNvPr>
        <xdr:cNvSpPr>
          <a:spLocks noChangeAspect="1" noChangeArrowheads="1"/>
        </xdr:cNvSpPr>
      </xdr:nvSpPr>
      <xdr:spPr bwMode="auto">
        <a:xfrm>
          <a:off x="0" y="19516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sp macro="" textlink="">
      <xdr:nvSpPr>
        <xdr:cNvPr id="31" name="Picture 19">
          <a:extLst>
            <a:ext uri="{FF2B5EF4-FFF2-40B4-BE49-F238E27FC236}">
              <a16:creationId xmlns:a16="http://schemas.microsoft.com/office/drawing/2014/main" id="{08D31C60-2D6A-4950-A46F-1DDAB20AB55A}"/>
            </a:ext>
          </a:extLst>
        </xdr:cNvPr>
        <xdr:cNvSpPr>
          <a:spLocks noChangeAspect="1" noChangeArrowheads="1"/>
        </xdr:cNvSpPr>
      </xdr:nvSpPr>
      <xdr:spPr bwMode="auto">
        <a:xfrm>
          <a:off x="0" y="19516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sp macro="" textlink="">
      <xdr:nvSpPr>
        <xdr:cNvPr id="32" name="Picture 7">
          <a:extLst>
            <a:ext uri="{FF2B5EF4-FFF2-40B4-BE49-F238E27FC236}">
              <a16:creationId xmlns:a16="http://schemas.microsoft.com/office/drawing/2014/main" id="{C4E81A09-96BC-4D96-96A7-2F4E7C091B18}"/>
            </a:ext>
          </a:extLst>
        </xdr:cNvPr>
        <xdr:cNvSpPr>
          <a:spLocks noChangeAspect="1" noChangeArrowheads="1"/>
        </xdr:cNvSpPr>
      </xdr:nvSpPr>
      <xdr:spPr bwMode="auto">
        <a:xfrm>
          <a:off x="0" y="19516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sp macro="" textlink="">
      <xdr:nvSpPr>
        <xdr:cNvPr id="33" name="Picture 13">
          <a:extLst>
            <a:ext uri="{FF2B5EF4-FFF2-40B4-BE49-F238E27FC236}">
              <a16:creationId xmlns:a16="http://schemas.microsoft.com/office/drawing/2014/main" id="{7776157B-7667-481A-B869-BD0187B3A758}"/>
            </a:ext>
          </a:extLst>
        </xdr:cNvPr>
        <xdr:cNvSpPr>
          <a:spLocks noChangeAspect="1" noChangeArrowheads="1"/>
        </xdr:cNvSpPr>
      </xdr:nvSpPr>
      <xdr:spPr bwMode="auto">
        <a:xfrm>
          <a:off x="0" y="19516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sp macro="" textlink="">
      <xdr:nvSpPr>
        <xdr:cNvPr id="34" name="Picture 19">
          <a:extLst>
            <a:ext uri="{FF2B5EF4-FFF2-40B4-BE49-F238E27FC236}">
              <a16:creationId xmlns:a16="http://schemas.microsoft.com/office/drawing/2014/main" id="{A186C74C-4982-4203-A759-210F80DBB2C6}"/>
            </a:ext>
          </a:extLst>
        </xdr:cNvPr>
        <xdr:cNvSpPr>
          <a:spLocks noChangeAspect="1" noChangeArrowheads="1"/>
        </xdr:cNvSpPr>
      </xdr:nvSpPr>
      <xdr:spPr bwMode="auto">
        <a:xfrm>
          <a:off x="0" y="19516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sp macro="" textlink="">
      <xdr:nvSpPr>
        <xdr:cNvPr id="35" name="Picture 7">
          <a:extLst>
            <a:ext uri="{FF2B5EF4-FFF2-40B4-BE49-F238E27FC236}">
              <a16:creationId xmlns:a16="http://schemas.microsoft.com/office/drawing/2014/main" id="{ADCEF48D-A626-4ABF-BE5D-016ED07FB7D2}"/>
            </a:ext>
          </a:extLst>
        </xdr:cNvPr>
        <xdr:cNvSpPr>
          <a:spLocks noChangeAspect="1" noChangeArrowheads="1"/>
        </xdr:cNvSpPr>
      </xdr:nvSpPr>
      <xdr:spPr bwMode="auto">
        <a:xfrm>
          <a:off x="0" y="19516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sp macro="" textlink="">
      <xdr:nvSpPr>
        <xdr:cNvPr id="36" name="Picture 13">
          <a:extLst>
            <a:ext uri="{FF2B5EF4-FFF2-40B4-BE49-F238E27FC236}">
              <a16:creationId xmlns:a16="http://schemas.microsoft.com/office/drawing/2014/main" id="{6B221D10-F826-44C8-BCBC-5642EAABBB6F}"/>
            </a:ext>
          </a:extLst>
        </xdr:cNvPr>
        <xdr:cNvSpPr>
          <a:spLocks noChangeAspect="1" noChangeArrowheads="1"/>
        </xdr:cNvSpPr>
      </xdr:nvSpPr>
      <xdr:spPr bwMode="auto">
        <a:xfrm>
          <a:off x="0" y="19516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sp macro="" textlink="">
      <xdr:nvSpPr>
        <xdr:cNvPr id="37" name="Picture 19">
          <a:extLst>
            <a:ext uri="{FF2B5EF4-FFF2-40B4-BE49-F238E27FC236}">
              <a16:creationId xmlns:a16="http://schemas.microsoft.com/office/drawing/2014/main" id="{884CB90F-3D34-4D4E-BAA2-1DE5D9B19568}"/>
            </a:ext>
          </a:extLst>
        </xdr:cNvPr>
        <xdr:cNvSpPr>
          <a:spLocks noChangeAspect="1" noChangeArrowheads="1"/>
        </xdr:cNvSpPr>
      </xdr:nvSpPr>
      <xdr:spPr bwMode="auto">
        <a:xfrm>
          <a:off x="0" y="19516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9525</xdr:colOff>
      <xdr:row>85</xdr:row>
      <xdr:rowOff>9525</xdr:rowOff>
    </xdr:to>
    <xdr:sp macro="" textlink="">
      <xdr:nvSpPr>
        <xdr:cNvPr id="38" name="Picture 7">
          <a:extLst>
            <a:ext uri="{FF2B5EF4-FFF2-40B4-BE49-F238E27FC236}">
              <a16:creationId xmlns:a16="http://schemas.microsoft.com/office/drawing/2014/main" id="{AFF73486-C93F-419E-A80C-3B3682411379}"/>
            </a:ext>
          </a:extLst>
        </xdr:cNvPr>
        <xdr:cNvSpPr>
          <a:spLocks noChangeAspect="1" noChangeArrowheads="1"/>
        </xdr:cNvSpPr>
      </xdr:nvSpPr>
      <xdr:spPr bwMode="auto">
        <a:xfrm>
          <a:off x="2343150" y="2526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9525</xdr:colOff>
      <xdr:row>85</xdr:row>
      <xdr:rowOff>9525</xdr:rowOff>
    </xdr:to>
    <xdr:sp macro="" textlink="">
      <xdr:nvSpPr>
        <xdr:cNvPr id="39" name="Picture 13">
          <a:extLst>
            <a:ext uri="{FF2B5EF4-FFF2-40B4-BE49-F238E27FC236}">
              <a16:creationId xmlns:a16="http://schemas.microsoft.com/office/drawing/2014/main" id="{4B8A7F90-1F65-494C-B2C0-34AB19438C68}"/>
            </a:ext>
          </a:extLst>
        </xdr:cNvPr>
        <xdr:cNvSpPr>
          <a:spLocks noChangeAspect="1" noChangeArrowheads="1"/>
        </xdr:cNvSpPr>
      </xdr:nvSpPr>
      <xdr:spPr bwMode="auto">
        <a:xfrm>
          <a:off x="2343150" y="2526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9525</xdr:colOff>
      <xdr:row>85</xdr:row>
      <xdr:rowOff>9525</xdr:rowOff>
    </xdr:to>
    <xdr:sp macro="" textlink="">
      <xdr:nvSpPr>
        <xdr:cNvPr id="40" name="Picture 19">
          <a:extLst>
            <a:ext uri="{FF2B5EF4-FFF2-40B4-BE49-F238E27FC236}">
              <a16:creationId xmlns:a16="http://schemas.microsoft.com/office/drawing/2014/main" id="{2008B8E3-CE3E-434B-A7E3-5E1AA893460A}"/>
            </a:ext>
          </a:extLst>
        </xdr:cNvPr>
        <xdr:cNvSpPr>
          <a:spLocks noChangeAspect="1" noChangeArrowheads="1"/>
        </xdr:cNvSpPr>
      </xdr:nvSpPr>
      <xdr:spPr bwMode="auto">
        <a:xfrm>
          <a:off x="2343150" y="2526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9525</xdr:colOff>
      <xdr:row>85</xdr:row>
      <xdr:rowOff>9525</xdr:rowOff>
    </xdr:to>
    <xdr:sp macro="" textlink="">
      <xdr:nvSpPr>
        <xdr:cNvPr id="41" name="Picture 7">
          <a:extLst>
            <a:ext uri="{FF2B5EF4-FFF2-40B4-BE49-F238E27FC236}">
              <a16:creationId xmlns:a16="http://schemas.microsoft.com/office/drawing/2014/main" id="{CE09C670-6003-402B-A91E-F9CCD0A616DB}"/>
            </a:ext>
          </a:extLst>
        </xdr:cNvPr>
        <xdr:cNvSpPr>
          <a:spLocks noChangeAspect="1" noChangeArrowheads="1"/>
        </xdr:cNvSpPr>
      </xdr:nvSpPr>
      <xdr:spPr bwMode="auto">
        <a:xfrm>
          <a:off x="2343150" y="2526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9525</xdr:colOff>
      <xdr:row>85</xdr:row>
      <xdr:rowOff>9525</xdr:rowOff>
    </xdr:to>
    <xdr:sp macro="" textlink="">
      <xdr:nvSpPr>
        <xdr:cNvPr id="42" name="Picture 13">
          <a:extLst>
            <a:ext uri="{FF2B5EF4-FFF2-40B4-BE49-F238E27FC236}">
              <a16:creationId xmlns:a16="http://schemas.microsoft.com/office/drawing/2014/main" id="{2B18542F-677D-45AC-A8AC-CA48358D45FB}"/>
            </a:ext>
          </a:extLst>
        </xdr:cNvPr>
        <xdr:cNvSpPr>
          <a:spLocks noChangeAspect="1" noChangeArrowheads="1"/>
        </xdr:cNvSpPr>
      </xdr:nvSpPr>
      <xdr:spPr bwMode="auto">
        <a:xfrm>
          <a:off x="2343150" y="2526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9525</xdr:colOff>
      <xdr:row>85</xdr:row>
      <xdr:rowOff>9525</xdr:rowOff>
    </xdr:to>
    <xdr:sp macro="" textlink="">
      <xdr:nvSpPr>
        <xdr:cNvPr id="43" name="Picture 19">
          <a:extLst>
            <a:ext uri="{FF2B5EF4-FFF2-40B4-BE49-F238E27FC236}">
              <a16:creationId xmlns:a16="http://schemas.microsoft.com/office/drawing/2014/main" id="{9607D060-6851-42FD-9A93-2437EB1689DF}"/>
            </a:ext>
          </a:extLst>
        </xdr:cNvPr>
        <xdr:cNvSpPr>
          <a:spLocks noChangeAspect="1" noChangeArrowheads="1"/>
        </xdr:cNvSpPr>
      </xdr:nvSpPr>
      <xdr:spPr bwMode="auto">
        <a:xfrm>
          <a:off x="2343150" y="2526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9525</xdr:colOff>
      <xdr:row>85</xdr:row>
      <xdr:rowOff>9525</xdr:rowOff>
    </xdr:to>
    <xdr:sp macro="" textlink="">
      <xdr:nvSpPr>
        <xdr:cNvPr id="44" name="Picture 7">
          <a:extLst>
            <a:ext uri="{FF2B5EF4-FFF2-40B4-BE49-F238E27FC236}">
              <a16:creationId xmlns:a16="http://schemas.microsoft.com/office/drawing/2014/main" id="{FA3499CE-2A5C-45AF-82D0-161037701EDF}"/>
            </a:ext>
          </a:extLst>
        </xdr:cNvPr>
        <xdr:cNvSpPr>
          <a:spLocks noChangeAspect="1" noChangeArrowheads="1"/>
        </xdr:cNvSpPr>
      </xdr:nvSpPr>
      <xdr:spPr bwMode="auto">
        <a:xfrm>
          <a:off x="2343150" y="2526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9525</xdr:colOff>
      <xdr:row>85</xdr:row>
      <xdr:rowOff>9525</xdr:rowOff>
    </xdr:to>
    <xdr:sp macro="" textlink="">
      <xdr:nvSpPr>
        <xdr:cNvPr id="45" name="Picture 13">
          <a:extLst>
            <a:ext uri="{FF2B5EF4-FFF2-40B4-BE49-F238E27FC236}">
              <a16:creationId xmlns:a16="http://schemas.microsoft.com/office/drawing/2014/main" id="{0B086360-27C6-4C7D-804B-F4013E5E3491}"/>
            </a:ext>
          </a:extLst>
        </xdr:cNvPr>
        <xdr:cNvSpPr>
          <a:spLocks noChangeAspect="1" noChangeArrowheads="1"/>
        </xdr:cNvSpPr>
      </xdr:nvSpPr>
      <xdr:spPr bwMode="auto">
        <a:xfrm>
          <a:off x="2343150" y="2526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9525</xdr:colOff>
      <xdr:row>85</xdr:row>
      <xdr:rowOff>9525</xdr:rowOff>
    </xdr:to>
    <xdr:sp macro="" textlink="">
      <xdr:nvSpPr>
        <xdr:cNvPr id="46" name="Picture 19">
          <a:extLst>
            <a:ext uri="{FF2B5EF4-FFF2-40B4-BE49-F238E27FC236}">
              <a16:creationId xmlns:a16="http://schemas.microsoft.com/office/drawing/2014/main" id="{D7F939C0-33C0-49F8-88E8-757739A83020}"/>
            </a:ext>
          </a:extLst>
        </xdr:cNvPr>
        <xdr:cNvSpPr>
          <a:spLocks noChangeAspect="1" noChangeArrowheads="1"/>
        </xdr:cNvSpPr>
      </xdr:nvSpPr>
      <xdr:spPr bwMode="auto">
        <a:xfrm>
          <a:off x="2343150" y="2526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9525</xdr:colOff>
      <xdr:row>85</xdr:row>
      <xdr:rowOff>9525</xdr:rowOff>
    </xdr:to>
    <xdr:sp macro="" textlink="">
      <xdr:nvSpPr>
        <xdr:cNvPr id="47" name="Picture 7">
          <a:extLst>
            <a:ext uri="{FF2B5EF4-FFF2-40B4-BE49-F238E27FC236}">
              <a16:creationId xmlns:a16="http://schemas.microsoft.com/office/drawing/2014/main" id="{703E0E93-675E-427D-B29A-F735931474E4}"/>
            </a:ext>
          </a:extLst>
        </xdr:cNvPr>
        <xdr:cNvSpPr>
          <a:spLocks noChangeAspect="1" noChangeArrowheads="1"/>
        </xdr:cNvSpPr>
      </xdr:nvSpPr>
      <xdr:spPr bwMode="auto">
        <a:xfrm>
          <a:off x="2343150" y="2526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9525</xdr:colOff>
      <xdr:row>85</xdr:row>
      <xdr:rowOff>9525</xdr:rowOff>
    </xdr:to>
    <xdr:sp macro="" textlink="">
      <xdr:nvSpPr>
        <xdr:cNvPr id="48" name="Picture 13">
          <a:extLst>
            <a:ext uri="{FF2B5EF4-FFF2-40B4-BE49-F238E27FC236}">
              <a16:creationId xmlns:a16="http://schemas.microsoft.com/office/drawing/2014/main" id="{CDFE4F34-52DC-4D21-B1EC-DE1D7FE3BE86}"/>
            </a:ext>
          </a:extLst>
        </xdr:cNvPr>
        <xdr:cNvSpPr>
          <a:spLocks noChangeAspect="1" noChangeArrowheads="1"/>
        </xdr:cNvSpPr>
      </xdr:nvSpPr>
      <xdr:spPr bwMode="auto">
        <a:xfrm>
          <a:off x="2343150" y="2526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9525</xdr:colOff>
      <xdr:row>85</xdr:row>
      <xdr:rowOff>9525</xdr:rowOff>
    </xdr:to>
    <xdr:sp macro="" textlink="">
      <xdr:nvSpPr>
        <xdr:cNvPr id="49" name="Picture 19">
          <a:extLst>
            <a:ext uri="{FF2B5EF4-FFF2-40B4-BE49-F238E27FC236}">
              <a16:creationId xmlns:a16="http://schemas.microsoft.com/office/drawing/2014/main" id="{955313D0-FFEE-4099-98C0-3D3A414DE972}"/>
            </a:ext>
          </a:extLst>
        </xdr:cNvPr>
        <xdr:cNvSpPr>
          <a:spLocks noChangeAspect="1" noChangeArrowheads="1"/>
        </xdr:cNvSpPr>
      </xdr:nvSpPr>
      <xdr:spPr bwMode="auto">
        <a:xfrm>
          <a:off x="2343150" y="2526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9525</xdr:colOff>
      <xdr:row>85</xdr:row>
      <xdr:rowOff>9525</xdr:rowOff>
    </xdr:to>
    <xdr:sp macro="" textlink="">
      <xdr:nvSpPr>
        <xdr:cNvPr id="50" name="Picture 7">
          <a:extLst>
            <a:ext uri="{FF2B5EF4-FFF2-40B4-BE49-F238E27FC236}">
              <a16:creationId xmlns:a16="http://schemas.microsoft.com/office/drawing/2014/main" id="{6E752D39-DD35-4D61-886B-02FF2D60645F}"/>
            </a:ext>
          </a:extLst>
        </xdr:cNvPr>
        <xdr:cNvSpPr>
          <a:spLocks noChangeAspect="1" noChangeArrowheads="1"/>
        </xdr:cNvSpPr>
      </xdr:nvSpPr>
      <xdr:spPr bwMode="auto">
        <a:xfrm>
          <a:off x="2343150" y="2526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9525</xdr:colOff>
      <xdr:row>85</xdr:row>
      <xdr:rowOff>9525</xdr:rowOff>
    </xdr:to>
    <xdr:sp macro="" textlink="">
      <xdr:nvSpPr>
        <xdr:cNvPr id="51" name="Picture 13">
          <a:extLst>
            <a:ext uri="{FF2B5EF4-FFF2-40B4-BE49-F238E27FC236}">
              <a16:creationId xmlns:a16="http://schemas.microsoft.com/office/drawing/2014/main" id="{972D61F0-87B2-4180-BB73-312137797C48}"/>
            </a:ext>
          </a:extLst>
        </xdr:cNvPr>
        <xdr:cNvSpPr>
          <a:spLocks noChangeAspect="1" noChangeArrowheads="1"/>
        </xdr:cNvSpPr>
      </xdr:nvSpPr>
      <xdr:spPr bwMode="auto">
        <a:xfrm>
          <a:off x="2343150" y="2526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9525</xdr:colOff>
      <xdr:row>85</xdr:row>
      <xdr:rowOff>9525</xdr:rowOff>
    </xdr:to>
    <xdr:sp macro="" textlink="">
      <xdr:nvSpPr>
        <xdr:cNvPr id="52" name="Picture 19">
          <a:extLst>
            <a:ext uri="{FF2B5EF4-FFF2-40B4-BE49-F238E27FC236}">
              <a16:creationId xmlns:a16="http://schemas.microsoft.com/office/drawing/2014/main" id="{5F8815E6-A963-48BE-BB90-90403EC2E4A5}"/>
            </a:ext>
          </a:extLst>
        </xdr:cNvPr>
        <xdr:cNvSpPr>
          <a:spLocks noChangeAspect="1" noChangeArrowheads="1"/>
        </xdr:cNvSpPr>
      </xdr:nvSpPr>
      <xdr:spPr bwMode="auto">
        <a:xfrm>
          <a:off x="2343150" y="2526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9525</xdr:colOff>
      <xdr:row>85</xdr:row>
      <xdr:rowOff>9525</xdr:rowOff>
    </xdr:to>
    <xdr:sp macro="" textlink="">
      <xdr:nvSpPr>
        <xdr:cNvPr id="53" name="Picture 7">
          <a:extLst>
            <a:ext uri="{FF2B5EF4-FFF2-40B4-BE49-F238E27FC236}">
              <a16:creationId xmlns:a16="http://schemas.microsoft.com/office/drawing/2014/main" id="{406BA113-11CE-4ED7-A819-ABB86F2C79FC}"/>
            </a:ext>
          </a:extLst>
        </xdr:cNvPr>
        <xdr:cNvSpPr>
          <a:spLocks noChangeAspect="1" noChangeArrowheads="1"/>
        </xdr:cNvSpPr>
      </xdr:nvSpPr>
      <xdr:spPr bwMode="auto">
        <a:xfrm>
          <a:off x="2343150" y="2526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9525</xdr:colOff>
      <xdr:row>85</xdr:row>
      <xdr:rowOff>9525</xdr:rowOff>
    </xdr:to>
    <xdr:sp macro="" textlink="">
      <xdr:nvSpPr>
        <xdr:cNvPr id="54" name="Picture 13">
          <a:extLst>
            <a:ext uri="{FF2B5EF4-FFF2-40B4-BE49-F238E27FC236}">
              <a16:creationId xmlns:a16="http://schemas.microsoft.com/office/drawing/2014/main" id="{F95672C4-CE21-4EB6-8873-B45E9179C9BF}"/>
            </a:ext>
          </a:extLst>
        </xdr:cNvPr>
        <xdr:cNvSpPr>
          <a:spLocks noChangeAspect="1" noChangeArrowheads="1"/>
        </xdr:cNvSpPr>
      </xdr:nvSpPr>
      <xdr:spPr bwMode="auto">
        <a:xfrm>
          <a:off x="2343150" y="2526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9525</xdr:colOff>
      <xdr:row>85</xdr:row>
      <xdr:rowOff>9525</xdr:rowOff>
    </xdr:to>
    <xdr:sp macro="" textlink="">
      <xdr:nvSpPr>
        <xdr:cNvPr id="55" name="Picture 19">
          <a:extLst>
            <a:ext uri="{FF2B5EF4-FFF2-40B4-BE49-F238E27FC236}">
              <a16:creationId xmlns:a16="http://schemas.microsoft.com/office/drawing/2014/main" id="{D17DD6F1-3943-41A1-A2A3-BF4BEB318A44}"/>
            </a:ext>
          </a:extLst>
        </xdr:cNvPr>
        <xdr:cNvSpPr>
          <a:spLocks noChangeAspect="1" noChangeArrowheads="1"/>
        </xdr:cNvSpPr>
      </xdr:nvSpPr>
      <xdr:spPr bwMode="auto">
        <a:xfrm>
          <a:off x="2343150" y="2526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353A-466B-4196-932F-60071CCA2F0D}">
  <sheetPr>
    <pageSetUpPr fitToPage="1"/>
  </sheetPr>
  <dimension ref="A1:L100"/>
  <sheetViews>
    <sheetView tabSelected="1" zoomScale="70" zoomScaleNormal="70" workbookViewId="0">
      <selection activeCell="G10" sqref="G10"/>
    </sheetView>
  </sheetViews>
  <sheetFormatPr defaultRowHeight="15" x14ac:dyDescent="0.25"/>
  <cols>
    <col min="1" max="1" width="12.42578125" customWidth="1"/>
    <col min="2" max="2" width="15.5703125" customWidth="1"/>
    <col min="3" max="3" width="7.140625" customWidth="1"/>
    <col min="4" max="4" width="136.28515625" bestFit="1" customWidth="1"/>
    <col min="5" max="5" width="16.28515625" customWidth="1"/>
    <col min="6" max="6" width="12.5703125" customWidth="1"/>
    <col min="7" max="7" width="17.140625" customWidth="1"/>
    <col min="8" max="8" width="16.85546875" customWidth="1"/>
    <col min="9" max="9" width="19.85546875" customWidth="1"/>
    <col min="11" max="11" width="15.85546875" customWidth="1"/>
    <col min="12" max="12" width="15.42578125" customWidth="1"/>
  </cols>
  <sheetData>
    <row r="1" spans="1:12" ht="18.75" x14ac:dyDescent="0.3">
      <c r="A1" s="87" t="s">
        <v>23</v>
      </c>
      <c r="B1" s="88"/>
      <c r="C1" s="88"/>
      <c r="D1" s="88"/>
      <c r="E1" s="59" t="s">
        <v>19</v>
      </c>
      <c r="F1" s="91" t="s">
        <v>30</v>
      </c>
      <c r="G1" s="91"/>
      <c r="H1" s="91"/>
      <c r="I1" s="92"/>
      <c r="J1" s="1"/>
    </row>
    <row r="2" spans="1:12" s="16" customFormat="1" ht="18.75" x14ac:dyDescent="0.3">
      <c r="A2" s="89"/>
      <c r="B2" s="90"/>
      <c r="C2" s="90"/>
      <c r="D2" s="90"/>
      <c r="E2" s="26" t="s">
        <v>20</v>
      </c>
      <c r="F2" s="93" t="s">
        <v>21</v>
      </c>
      <c r="G2" s="93"/>
      <c r="H2" s="93"/>
      <c r="I2" s="94"/>
      <c r="J2" s="17"/>
    </row>
    <row r="3" spans="1:12" s="16" customFormat="1" ht="18" x14ac:dyDescent="0.25">
      <c r="A3" s="89"/>
      <c r="B3" s="90"/>
      <c r="C3" s="90"/>
      <c r="D3" s="90"/>
      <c r="E3" s="26" t="s">
        <v>22</v>
      </c>
      <c r="F3" s="93" t="s">
        <v>124</v>
      </c>
      <c r="G3" s="93"/>
      <c r="H3" s="93"/>
      <c r="I3" s="94"/>
      <c r="J3" s="29"/>
    </row>
    <row r="4" spans="1:12" s="16" customFormat="1" ht="18.75" x14ac:dyDescent="0.3">
      <c r="A4" s="89"/>
      <c r="B4" s="90"/>
      <c r="C4" s="90"/>
      <c r="D4" s="90"/>
      <c r="E4" s="32" t="s">
        <v>24</v>
      </c>
      <c r="F4" s="95">
        <v>0.27250000000000002</v>
      </c>
      <c r="G4" s="96"/>
      <c r="H4" s="96"/>
      <c r="I4" s="97"/>
      <c r="J4" s="17"/>
    </row>
    <row r="5" spans="1:12" ht="29.25" customHeight="1" x14ac:dyDescent="0.3">
      <c r="A5" s="84" t="s">
        <v>31</v>
      </c>
      <c r="B5" s="85"/>
      <c r="C5" s="85"/>
      <c r="D5" s="85"/>
      <c r="E5" s="85"/>
      <c r="F5" s="85"/>
      <c r="G5" s="85"/>
      <c r="H5" s="85"/>
      <c r="I5" s="86"/>
      <c r="J5" s="1"/>
    </row>
    <row r="6" spans="1:12" ht="31.5" customHeight="1" x14ac:dyDescent="0.3">
      <c r="A6" s="113" t="s">
        <v>9</v>
      </c>
      <c r="B6" s="98" t="s">
        <v>16</v>
      </c>
      <c r="C6" s="99" t="s">
        <v>0</v>
      </c>
      <c r="D6" s="100" t="s">
        <v>5</v>
      </c>
      <c r="E6" s="99" t="s">
        <v>121</v>
      </c>
      <c r="F6" s="99" t="s">
        <v>120</v>
      </c>
      <c r="G6" s="102" t="s">
        <v>117</v>
      </c>
      <c r="H6" s="102" t="s">
        <v>118</v>
      </c>
      <c r="I6" s="109" t="s">
        <v>119</v>
      </c>
      <c r="J6" s="1"/>
    </row>
    <row r="7" spans="1:12" ht="21.75" customHeight="1" x14ac:dyDescent="0.3">
      <c r="A7" s="113"/>
      <c r="B7" s="98"/>
      <c r="C7" s="99"/>
      <c r="D7" s="100"/>
      <c r="E7" s="99"/>
      <c r="F7" s="99"/>
      <c r="G7" s="103"/>
      <c r="H7" s="103"/>
      <c r="I7" s="109"/>
      <c r="J7" s="1"/>
      <c r="K7" t="s">
        <v>25</v>
      </c>
      <c r="L7" t="s">
        <v>26</v>
      </c>
    </row>
    <row r="8" spans="1:12" ht="18.75" x14ac:dyDescent="0.3">
      <c r="A8" s="22"/>
      <c r="B8" s="22"/>
      <c r="C8" s="79">
        <v>1</v>
      </c>
      <c r="D8" s="18" t="s">
        <v>32</v>
      </c>
      <c r="E8" s="19"/>
      <c r="F8" s="19"/>
      <c r="G8" s="19"/>
      <c r="H8" s="31"/>
      <c r="I8" s="77">
        <f>SUM(I9:I13)</f>
        <v>11827.187624999999</v>
      </c>
      <c r="J8" s="1"/>
      <c r="K8" s="44"/>
      <c r="L8" s="44"/>
    </row>
    <row r="9" spans="1:12" ht="18.75" x14ac:dyDescent="0.3">
      <c r="A9" s="54">
        <v>1</v>
      </c>
      <c r="B9" s="34" t="s">
        <v>34</v>
      </c>
      <c r="C9" s="80" t="s">
        <v>1</v>
      </c>
      <c r="D9" s="25" t="s">
        <v>116</v>
      </c>
      <c r="E9" s="73">
        <v>1</v>
      </c>
      <c r="F9" s="21" t="s">
        <v>17</v>
      </c>
      <c r="G9" s="60">
        <v>736.82</v>
      </c>
      <c r="H9" s="61">
        <f>G9+(G9*F$4)</f>
        <v>937.60345000000007</v>
      </c>
      <c r="I9" s="72">
        <f>H9*E9</f>
        <v>937.60345000000007</v>
      </c>
      <c r="J9" s="1"/>
      <c r="K9" s="44">
        <v>736.82</v>
      </c>
      <c r="L9" s="44">
        <v>743.17</v>
      </c>
    </row>
    <row r="10" spans="1:12" ht="18.75" x14ac:dyDescent="0.3">
      <c r="A10" s="23">
        <v>99059</v>
      </c>
      <c r="B10" s="23" t="s">
        <v>35</v>
      </c>
      <c r="C10" s="81" t="s">
        <v>6</v>
      </c>
      <c r="D10" s="24" t="s">
        <v>36</v>
      </c>
      <c r="E10" s="74">
        <v>95</v>
      </c>
      <c r="F10" s="20" t="s">
        <v>14</v>
      </c>
      <c r="G10" s="61">
        <v>42.21</v>
      </c>
      <c r="H10" s="61">
        <f t="shared" ref="H10:H60" si="0">G10+(G10*F$4)</f>
        <v>53.712225000000004</v>
      </c>
      <c r="I10" s="72">
        <f t="shared" ref="I10:I60" si="1">H10*E10</f>
        <v>5102.6613750000006</v>
      </c>
      <c r="J10" s="1"/>
      <c r="K10" s="45">
        <v>42.21</v>
      </c>
      <c r="L10" s="45">
        <v>45.14</v>
      </c>
    </row>
    <row r="11" spans="1:12" ht="18.75" x14ac:dyDescent="0.3">
      <c r="A11" s="23">
        <v>2</v>
      </c>
      <c r="B11" s="23" t="s">
        <v>34</v>
      </c>
      <c r="C11" s="81" t="s">
        <v>15</v>
      </c>
      <c r="D11" s="35" t="s">
        <v>37</v>
      </c>
      <c r="E11" s="74">
        <v>1</v>
      </c>
      <c r="F11" s="20" t="s">
        <v>17</v>
      </c>
      <c r="G11" s="61">
        <v>3835.92</v>
      </c>
      <c r="H11" s="61">
        <f t="shared" si="0"/>
        <v>4881.2082</v>
      </c>
      <c r="I11" s="72">
        <f t="shared" si="1"/>
        <v>4881.2082</v>
      </c>
      <c r="J11" s="1"/>
      <c r="K11" s="45">
        <v>3835.92</v>
      </c>
      <c r="L11" s="45">
        <v>3891.05</v>
      </c>
    </row>
    <row r="12" spans="1:12" ht="25.5" x14ac:dyDescent="0.3">
      <c r="A12" s="23">
        <v>98525</v>
      </c>
      <c r="B12" s="23" t="s">
        <v>35</v>
      </c>
      <c r="C12" s="81" t="s">
        <v>28</v>
      </c>
      <c r="D12" s="35" t="s">
        <v>39</v>
      </c>
      <c r="E12" s="74">
        <v>792</v>
      </c>
      <c r="F12" s="20" t="s">
        <v>7</v>
      </c>
      <c r="G12" s="61">
        <v>0.35</v>
      </c>
      <c r="H12" s="61">
        <f t="shared" si="0"/>
        <v>0.44537499999999997</v>
      </c>
      <c r="I12" s="72">
        <f t="shared" si="1"/>
        <v>352.73699999999997</v>
      </c>
      <c r="J12" s="1"/>
      <c r="K12" s="45">
        <v>0.35</v>
      </c>
      <c r="L12" s="45">
        <v>0.36</v>
      </c>
    </row>
    <row r="13" spans="1:12" ht="18.75" x14ac:dyDescent="0.3">
      <c r="A13" s="23">
        <v>10</v>
      </c>
      <c r="B13" s="23" t="s">
        <v>34</v>
      </c>
      <c r="C13" s="81" t="s">
        <v>98</v>
      </c>
      <c r="D13" s="25" t="s">
        <v>38</v>
      </c>
      <c r="E13" s="74">
        <v>1</v>
      </c>
      <c r="F13" s="20" t="s">
        <v>17</v>
      </c>
      <c r="G13" s="61">
        <v>434.56</v>
      </c>
      <c r="H13" s="61">
        <f t="shared" si="0"/>
        <v>552.97760000000005</v>
      </c>
      <c r="I13" s="72">
        <f t="shared" si="1"/>
        <v>552.97760000000005</v>
      </c>
      <c r="J13" s="1"/>
      <c r="K13" s="45">
        <v>434.56</v>
      </c>
      <c r="L13" s="45">
        <v>443.97</v>
      </c>
    </row>
    <row r="14" spans="1:12" ht="18.75" x14ac:dyDescent="0.3">
      <c r="A14" s="22"/>
      <c r="B14" s="22"/>
      <c r="C14" s="79">
        <v>2</v>
      </c>
      <c r="D14" s="18" t="s">
        <v>40</v>
      </c>
      <c r="E14" s="75"/>
      <c r="F14" s="19"/>
      <c r="G14" s="62"/>
      <c r="H14" s="64"/>
      <c r="I14" s="77">
        <f>SUM(I15:I19)</f>
        <v>73414.846664499986</v>
      </c>
      <c r="J14" s="1"/>
      <c r="K14" s="45"/>
      <c r="L14" s="45"/>
    </row>
    <row r="15" spans="1:12" ht="18.75" x14ac:dyDescent="0.3">
      <c r="A15" s="23">
        <v>4</v>
      </c>
      <c r="B15" s="23" t="s">
        <v>34</v>
      </c>
      <c r="C15" s="81" t="s">
        <v>2</v>
      </c>
      <c r="D15" s="35" t="s">
        <v>41</v>
      </c>
      <c r="E15" s="74">
        <v>4</v>
      </c>
      <c r="F15" s="20" t="s">
        <v>17</v>
      </c>
      <c r="G15" s="61">
        <v>402.09</v>
      </c>
      <c r="H15" s="61">
        <f t="shared" si="0"/>
        <v>511.65952499999997</v>
      </c>
      <c r="I15" s="72">
        <f t="shared" si="1"/>
        <v>2046.6380999999999</v>
      </c>
      <c r="J15" s="1"/>
      <c r="K15" s="45">
        <v>402.09</v>
      </c>
      <c r="L15" s="45">
        <v>418.63</v>
      </c>
    </row>
    <row r="16" spans="1:12" ht="18.75" x14ac:dyDescent="0.3">
      <c r="A16" s="23">
        <v>6</v>
      </c>
      <c r="B16" s="23" t="s">
        <v>34</v>
      </c>
      <c r="C16" s="81" t="s">
        <v>10</v>
      </c>
      <c r="D16" s="35" t="s">
        <v>42</v>
      </c>
      <c r="E16" s="74">
        <v>12</v>
      </c>
      <c r="F16" s="20" t="s">
        <v>17</v>
      </c>
      <c r="G16" s="61">
        <v>1079.6600000000001</v>
      </c>
      <c r="H16" s="61">
        <f t="shared" si="0"/>
        <v>1373.86735</v>
      </c>
      <c r="I16" s="72">
        <f t="shared" si="1"/>
        <v>16486.408199999998</v>
      </c>
      <c r="J16" s="1"/>
      <c r="K16" s="45">
        <v>1079.6600000000001</v>
      </c>
      <c r="L16" s="45">
        <v>1129.02</v>
      </c>
    </row>
    <row r="17" spans="1:12" ht="18.75" x14ac:dyDescent="0.3">
      <c r="A17" s="23">
        <v>7</v>
      </c>
      <c r="B17" s="23" t="s">
        <v>34</v>
      </c>
      <c r="C17" s="81" t="s">
        <v>11</v>
      </c>
      <c r="D17" s="35" t="s">
        <v>43</v>
      </c>
      <c r="E17" s="74">
        <v>96</v>
      </c>
      <c r="F17" s="20" t="s">
        <v>14</v>
      </c>
      <c r="G17" s="61">
        <v>287.82</v>
      </c>
      <c r="H17" s="61">
        <f t="shared" si="0"/>
        <v>366.25094999999999</v>
      </c>
      <c r="I17" s="72">
        <f t="shared" si="1"/>
        <v>35160.091199999995</v>
      </c>
      <c r="J17" s="1"/>
      <c r="K17" s="45">
        <v>287.82</v>
      </c>
      <c r="L17" s="45">
        <v>299.06</v>
      </c>
    </row>
    <row r="18" spans="1:12" ht="18.75" x14ac:dyDescent="0.3">
      <c r="A18" s="36">
        <v>9</v>
      </c>
      <c r="B18" s="23" t="s">
        <v>34</v>
      </c>
      <c r="C18" s="81" t="s">
        <v>13</v>
      </c>
      <c r="D18" s="35" t="s">
        <v>44</v>
      </c>
      <c r="E18" s="74">
        <v>12</v>
      </c>
      <c r="F18" s="20" t="s">
        <v>17</v>
      </c>
      <c r="G18" s="61">
        <v>1212.32</v>
      </c>
      <c r="H18" s="61">
        <f t="shared" si="0"/>
        <v>1542.6772000000001</v>
      </c>
      <c r="I18" s="72">
        <f t="shared" si="1"/>
        <v>18512.126400000001</v>
      </c>
      <c r="J18" s="1"/>
      <c r="K18" s="45">
        <v>1212.32</v>
      </c>
      <c r="L18" s="45">
        <v>1249.77</v>
      </c>
    </row>
    <row r="19" spans="1:12" ht="18.75" x14ac:dyDescent="0.3">
      <c r="A19" s="23">
        <v>93382</v>
      </c>
      <c r="B19" s="23" t="s">
        <v>35</v>
      </c>
      <c r="C19" s="81" t="s">
        <v>29</v>
      </c>
      <c r="D19" s="25" t="s">
        <v>45</v>
      </c>
      <c r="E19" s="74">
        <v>34.869999999999997</v>
      </c>
      <c r="F19" s="20" t="s">
        <v>46</v>
      </c>
      <c r="G19" s="61">
        <v>27.26</v>
      </c>
      <c r="H19" s="61">
        <f t="shared" si="0"/>
        <v>34.68835</v>
      </c>
      <c r="I19" s="72">
        <f t="shared" si="1"/>
        <v>1209.5827644999999</v>
      </c>
      <c r="J19" s="1"/>
      <c r="K19" s="45">
        <v>27.26</v>
      </c>
      <c r="L19" s="45">
        <v>30.12</v>
      </c>
    </row>
    <row r="20" spans="1:12" ht="18.75" x14ac:dyDescent="0.3">
      <c r="A20" s="22"/>
      <c r="B20" s="22"/>
      <c r="C20" s="82">
        <v>3</v>
      </c>
      <c r="D20" s="18" t="s">
        <v>8</v>
      </c>
      <c r="E20" s="75"/>
      <c r="F20" s="19"/>
      <c r="G20" s="62"/>
      <c r="H20" s="64"/>
      <c r="I20" s="77">
        <f>SUM(I21:I23)</f>
        <v>181784.52868837499</v>
      </c>
      <c r="J20" s="1"/>
      <c r="K20" s="45"/>
      <c r="L20" s="45"/>
    </row>
    <row r="21" spans="1:12" ht="25.5" x14ac:dyDescent="0.3">
      <c r="A21" s="23">
        <v>100773</v>
      </c>
      <c r="B21" s="23" t="s">
        <v>35</v>
      </c>
      <c r="C21" s="80" t="s">
        <v>3</v>
      </c>
      <c r="D21" s="25" t="s">
        <v>47</v>
      </c>
      <c r="E21" s="73">
        <v>4088.5949999999998</v>
      </c>
      <c r="F21" s="21" t="s">
        <v>12</v>
      </c>
      <c r="G21" s="61">
        <v>22.73</v>
      </c>
      <c r="H21" s="61">
        <f t="shared" si="0"/>
        <v>28.923925000000001</v>
      </c>
      <c r="I21" s="72">
        <f t="shared" si="1"/>
        <v>118258.21513537499</v>
      </c>
      <c r="J21" s="1"/>
      <c r="K21" s="45">
        <v>22.73</v>
      </c>
      <c r="L21" s="45">
        <v>22.94</v>
      </c>
    </row>
    <row r="22" spans="1:12" ht="18.75" x14ac:dyDescent="0.3">
      <c r="A22" s="23">
        <v>94213</v>
      </c>
      <c r="B22" s="23" t="s">
        <v>35</v>
      </c>
      <c r="C22" s="80" t="s">
        <v>4</v>
      </c>
      <c r="D22" s="25" t="s">
        <v>48</v>
      </c>
      <c r="E22" s="73">
        <v>556.13</v>
      </c>
      <c r="F22" s="21" t="s">
        <v>7</v>
      </c>
      <c r="G22" s="61">
        <v>84.87</v>
      </c>
      <c r="H22" s="61">
        <f t="shared" si="0"/>
        <v>107.99707500000001</v>
      </c>
      <c r="I22" s="72">
        <f t="shared" si="1"/>
        <v>60060.413319750005</v>
      </c>
      <c r="J22" s="1"/>
      <c r="K22" s="45">
        <v>84.87</v>
      </c>
      <c r="L22" s="45">
        <v>85.29</v>
      </c>
    </row>
    <row r="23" spans="1:12" ht="25.5" x14ac:dyDescent="0.3">
      <c r="A23" s="23">
        <v>94449</v>
      </c>
      <c r="B23" s="23" t="s">
        <v>35</v>
      </c>
      <c r="C23" s="81" t="s">
        <v>27</v>
      </c>
      <c r="D23" s="25" t="s">
        <v>49</v>
      </c>
      <c r="E23" s="74">
        <v>51.87</v>
      </c>
      <c r="F23" s="20" t="s">
        <v>7</v>
      </c>
      <c r="G23" s="61">
        <v>52.51</v>
      </c>
      <c r="H23" s="61">
        <f t="shared" si="0"/>
        <v>66.818974999999995</v>
      </c>
      <c r="I23" s="72">
        <f t="shared" si="1"/>
        <v>3465.9002332499995</v>
      </c>
      <c r="J23" s="1"/>
      <c r="K23" s="45">
        <v>52.51</v>
      </c>
      <c r="L23" s="45">
        <v>53.11</v>
      </c>
    </row>
    <row r="24" spans="1:12" ht="18.75" x14ac:dyDescent="0.3">
      <c r="A24" s="22"/>
      <c r="B24" s="22"/>
      <c r="C24" s="79">
        <v>4</v>
      </c>
      <c r="D24" s="37" t="s">
        <v>50</v>
      </c>
      <c r="E24" s="75"/>
      <c r="F24" s="19"/>
      <c r="G24" s="62"/>
      <c r="H24" s="64"/>
      <c r="I24" s="77">
        <f>SUM(I25:I29)</f>
        <v>13627.711500000003</v>
      </c>
      <c r="J24" s="1"/>
      <c r="K24" s="45"/>
      <c r="L24" s="45"/>
    </row>
    <row r="25" spans="1:12" ht="18.75" x14ac:dyDescent="0.3">
      <c r="A25" s="36">
        <v>97933</v>
      </c>
      <c r="B25" s="23" t="s">
        <v>35</v>
      </c>
      <c r="C25" s="80" t="s">
        <v>51</v>
      </c>
      <c r="D25" s="25" t="s">
        <v>52</v>
      </c>
      <c r="E25" s="73">
        <v>2</v>
      </c>
      <c r="F25" s="21" t="s">
        <v>14</v>
      </c>
      <c r="G25" s="61">
        <v>876.98</v>
      </c>
      <c r="H25" s="61">
        <f t="shared" si="0"/>
        <v>1115.95705</v>
      </c>
      <c r="I25" s="72">
        <f t="shared" si="1"/>
        <v>2231.9141</v>
      </c>
      <c r="J25" s="1"/>
      <c r="K25" s="45">
        <v>876.98</v>
      </c>
      <c r="L25" s="45">
        <v>880.43</v>
      </c>
    </row>
    <row r="26" spans="1:12" ht="18.75" x14ac:dyDescent="0.3">
      <c r="A26" s="36">
        <v>94228</v>
      </c>
      <c r="B26" s="23" t="s">
        <v>35</v>
      </c>
      <c r="C26" s="80" t="s">
        <v>53</v>
      </c>
      <c r="D26" s="25" t="s">
        <v>54</v>
      </c>
      <c r="E26" s="73">
        <v>64</v>
      </c>
      <c r="F26" s="21" t="s">
        <v>14</v>
      </c>
      <c r="G26" s="61">
        <v>109.9</v>
      </c>
      <c r="H26" s="61">
        <f t="shared" si="0"/>
        <v>139.84775000000002</v>
      </c>
      <c r="I26" s="72">
        <f t="shared" si="1"/>
        <v>8950.2560000000012</v>
      </c>
      <c r="J26" s="1"/>
      <c r="K26" s="45">
        <v>109.9</v>
      </c>
      <c r="L26" s="45">
        <v>111.36</v>
      </c>
    </row>
    <row r="27" spans="1:12" ht="25.5" x14ac:dyDescent="0.3">
      <c r="A27" s="36">
        <v>89849</v>
      </c>
      <c r="B27" s="23" t="s">
        <v>35</v>
      </c>
      <c r="C27" s="80" t="s">
        <v>55</v>
      </c>
      <c r="D27" s="25" t="s">
        <v>56</v>
      </c>
      <c r="E27" s="73">
        <v>25</v>
      </c>
      <c r="F27" s="21" t="s">
        <v>14</v>
      </c>
      <c r="G27" s="63">
        <v>70.040000000000006</v>
      </c>
      <c r="H27" s="61">
        <f t="shared" si="0"/>
        <v>89.125900000000001</v>
      </c>
      <c r="I27" s="72">
        <f t="shared" si="1"/>
        <v>2228.1475</v>
      </c>
      <c r="J27" s="1"/>
      <c r="K27" s="55">
        <v>70.040000000000006</v>
      </c>
      <c r="L27" s="45">
        <v>71.72</v>
      </c>
    </row>
    <row r="28" spans="1:12" ht="25.5" x14ac:dyDescent="0.3">
      <c r="A28" s="36">
        <v>89744</v>
      </c>
      <c r="B28" s="23" t="s">
        <v>35</v>
      </c>
      <c r="C28" s="80" t="s">
        <v>57</v>
      </c>
      <c r="D28" s="25" t="s">
        <v>58</v>
      </c>
      <c r="E28" s="73">
        <v>2</v>
      </c>
      <c r="F28" s="21" t="s">
        <v>17</v>
      </c>
      <c r="G28" s="61">
        <v>25.33</v>
      </c>
      <c r="H28" s="61">
        <f t="shared" si="0"/>
        <v>32.232424999999999</v>
      </c>
      <c r="I28" s="72">
        <f t="shared" si="1"/>
        <v>64.464849999999998</v>
      </c>
      <c r="J28" s="1"/>
      <c r="K28" s="45">
        <v>25.33</v>
      </c>
      <c r="L28" s="45">
        <v>26.47</v>
      </c>
    </row>
    <row r="29" spans="1:12" ht="18.75" x14ac:dyDescent="0.3">
      <c r="A29" s="36">
        <v>11709</v>
      </c>
      <c r="B29" s="23" t="s">
        <v>35</v>
      </c>
      <c r="C29" s="80" t="s">
        <v>59</v>
      </c>
      <c r="D29" s="25" t="s">
        <v>60</v>
      </c>
      <c r="E29" s="73">
        <v>2</v>
      </c>
      <c r="F29" s="21" t="s">
        <v>17</v>
      </c>
      <c r="G29" s="61">
        <v>60.09</v>
      </c>
      <c r="H29" s="61">
        <f t="shared" si="0"/>
        <v>76.464525000000009</v>
      </c>
      <c r="I29" s="72">
        <f t="shared" si="1"/>
        <v>152.92905000000002</v>
      </c>
      <c r="J29" s="1"/>
      <c r="K29" s="45">
        <v>60.09</v>
      </c>
      <c r="L29" s="45">
        <v>60.09</v>
      </c>
    </row>
    <row r="30" spans="1:12" ht="18.75" x14ac:dyDescent="0.3">
      <c r="A30" s="38"/>
      <c r="B30" s="22"/>
      <c r="C30" s="79">
        <v>5</v>
      </c>
      <c r="D30" s="37" t="s">
        <v>62</v>
      </c>
      <c r="E30" s="75"/>
      <c r="F30" s="19"/>
      <c r="G30" s="62"/>
      <c r="H30" s="64"/>
      <c r="I30" s="77">
        <f>SUM(I31:I33)</f>
        <v>88151.898723499995</v>
      </c>
      <c r="J30" s="1"/>
      <c r="K30" s="45"/>
      <c r="L30" s="45"/>
    </row>
    <row r="31" spans="1:12" ht="18.75" x14ac:dyDescent="0.3">
      <c r="A31" s="36">
        <v>87302</v>
      </c>
      <c r="B31" s="23" t="s">
        <v>35</v>
      </c>
      <c r="C31" s="80" t="s">
        <v>61</v>
      </c>
      <c r="D31" s="39" t="s">
        <v>65</v>
      </c>
      <c r="E31" s="73">
        <v>24.4</v>
      </c>
      <c r="F31" s="21" t="s">
        <v>46</v>
      </c>
      <c r="G31" s="61">
        <v>535.37</v>
      </c>
      <c r="H31" s="61">
        <f t="shared" si="0"/>
        <v>681.25832500000001</v>
      </c>
      <c r="I31" s="72">
        <f t="shared" si="1"/>
        <v>16622.703129999998</v>
      </c>
      <c r="J31" s="1"/>
      <c r="K31" s="45">
        <v>535.37</v>
      </c>
      <c r="L31" s="45">
        <v>545.35</v>
      </c>
    </row>
    <row r="32" spans="1:12" ht="28.5" x14ac:dyDescent="0.3">
      <c r="A32" s="36">
        <v>92783</v>
      </c>
      <c r="B32" s="23" t="s">
        <v>35</v>
      </c>
      <c r="C32" s="80" t="s">
        <v>63</v>
      </c>
      <c r="D32" s="40" t="s">
        <v>66</v>
      </c>
      <c r="E32" s="73">
        <v>1218.3399999999999</v>
      </c>
      <c r="F32" s="21" t="s">
        <v>12</v>
      </c>
      <c r="G32" s="61">
        <v>16.309999999999999</v>
      </c>
      <c r="H32" s="61">
        <f t="shared" si="0"/>
        <v>20.754474999999999</v>
      </c>
      <c r="I32" s="72">
        <f t="shared" si="1"/>
        <v>25286.007071499997</v>
      </c>
      <c r="J32" s="1"/>
      <c r="K32" s="45">
        <v>16.309999999999999</v>
      </c>
      <c r="L32" s="45">
        <v>17.079999999999998</v>
      </c>
    </row>
    <row r="33" spans="1:12" ht="18.75" x14ac:dyDescent="0.3">
      <c r="A33" s="36">
        <v>101747</v>
      </c>
      <c r="B33" s="23" t="s">
        <v>35</v>
      </c>
      <c r="C33" s="80" t="s">
        <v>64</v>
      </c>
      <c r="D33" s="40" t="s">
        <v>67</v>
      </c>
      <c r="E33" s="73">
        <v>533.79</v>
      </c>
      <c r="F33" s="21" t="s">
        <v>7</v>
      </c>
      <c r="G33" s="61">
        <v>68.08</v>
      </c>
      <c r="H33" s="61">
        <f t="shared" si="0"/>
        <v>86.631799999999998</v>
      </c>
      <c r="I33" s="72">
        <f t="shared" si="1"/>
        <v>46243.188521999997</v>
      </c>
      <c r="J33" s="1"/>
      <c r="K33" s="45">
        <v>68.08</v>
      </c>
      <c r="L33" s="45">
        <v>68.45</v>
      </c>
    </row>
    <row r="34" spans="1:12" ht="18.75" x14ac:dyDescent="0.3">
      <c r="A34" s="38"/>
      <c r="B34" s="22"/>
      <c r="C34" s="79">
        <v>6</v>
      </c>
      <c r="D34" s="37" t="s">
        <v>68</v>
      </c>
      <c r="E34" s="75"/>
      <c r="F34" s="19"/>
      <c r="G34" s="62"/>
      <c r="H34" s="64"/>
      <c r="I34" s="77">
        <f>SUM(I35:I38)</f>
        <v>42529.090828550005</v>
      </c>
      <c r="J34" s="1"/>
      <c r="K34" s="45"/>
      <c r="L34" s="45"/>
    </row>
    <row r="35" spans="1:12" ht="18.75" x14ac:dyDescent="0.3">
      <c r="A35" s="23">
        <v>102494</v>
      </c>
      <c r="B35" s="23" t="s">
        <v>35</v>
      </c>
      <c r="C35" s="80" t="s">
        <v>69</v>
      </c>
      <c r="D35" s="25" t="s">
        <v>72</v>
      </c>
      <c r="E35" s="73">
        <v>488.04</v>
      </c>
      <c r="F35" s="21" t="s">
        <v>7</v>
      </c>
      <c r="G35" s="61">
        <v>55.29</v>
      </c>
      <c r="H35" s="61">
        <f t="shared" si="0"/>
        <v>70.356525000000005</v>
      </c>
      <c r="I35" s="72">
        <f t="shared" si="1"/>
        <v>34336.798461000006</v>
      </c>
      <c r="J35" s="1"/>
      <c r="K35" s="45">
        <v>55.29</v>
      </c>
      <c r="L35" s="45">
        <v>56.18</v>
      </c>
    </row>
    <row r="36" spans="1:12" ht="18.75" x14ac:dyDescent="0.3">
      <c r="A36" s="23">
        <v>102506</v>
      </c>
      <c r="B36" s="23" t="s">
        <v>35</v>
      </c>
      <c r="C36" s="80" t="s">
        <v>70</v>
      </c>
      <c r="D36" s="25" t="s">
        <v>71</v>
      </c>
      <c r="E36" s="73">
        <v>201.63</v>
      </c>
      <c r="F36" s="21" t="s">
        <v>14</v>
      </c>
      <c r="G36" s="61">
        <v>8.4499999999999993</v>
      </c>
      <c r="H36" s="61">
        <f t="shared" si="0"/>
        <v>10.752624999999998</v>
      </c>
      <c r="I36" s="72">
        <f t="shared" si="1"/>
        <v>2168.0517787499998</v>
      </c>
      <c r="J36" s="1"/>
      <c r="K36" s="45">
        <v>8.4499999999999993</v>
      </c>
      <c r="L36" s="45">
        <v>9.23</v>
      </c>
    </row>
    <row r="37" spans="1:12" ht="18.75" x14ac:dyDescent="0.3">
      <c r="A37" s="36">
        <v>95626</v>
      </c>
      <c r="B37" s="23" t="s">
        <v>35</v>
      </c>
      <c r="C37" s="80" t="s">
        <v>73</v>
      </c>
      <c r="D37" s="42" t="s">
        <v>107</v>
      </c>
      <c r="E37" s="73">
        <v>86.4</v>
      </c>
      <c r="F37" s="21" t="s">
        <v>7</v>
      </c>
      <c r="G37" s="61">
        <v>14.29</v>
      </c>
      <c r="H37" s="61">
        <f t="shared" si="0"/>
        <v>18.184024999999998</v>
      </c>
      <c r="I37" s="72">
        <f t="shared" si="1"/>
        <v>1571.0997600000001</v>
      </c>
      <c r="J37" s="1"/>
      <c r="K37" s="45">
        <v>14.29</v>
      </c>
      <c r="L37" s="45">
        <v>15.3</v>
      </c>
    </row>
    <row r="38" spans="1:12" ht="25.5" x14ac:dyDescent="0.3">
      <c r="A38" s="41" t="s">
        <v>106</v>
      </c>
      <c r="B38" s="36" t="s">
        <v>35</v>
      </c>
      <c r="C38" s="80" t="s">
        <v>104</v>
      </c>
      <c r="D38" s="25" t="s">
        <v>105</v>
      </c>
      <c r="E38" s="73">
        <v>370.71199999999999</v>
      </c>
      <c r="F38" s="21" t="s">
        <v>7</v>
      </c>
      <c r="G38" s="61">
        <v>9.44</v>
      </c>
      <c r="H38" s="61">
        <f t="shared" si="0"/>
        <v>12.0124</v>
      </c>
      <c r="I38" s="72">
        <f t="shared" si="1"/>
        <v>4453.1408287999993</v>
      </c>
      <c r="J38" s="1"/>
      <c r="K38" s="45">
        <v>9.44</v>
      </c>
      <c r="L38" s="45">
        <v>9.6</v>
      </c>
    </row>
    <row r="39" spans="1:12" ht="18.75" x14ac:dyDescent="0.3">
      <c r="A39" s="38"/>
      <c r="B39" s="22"/>
      <c r="C39" s="79">
        <v>7</v>
      </c>
      <c r="D39" s="37" t="s">
        <v>74</v>
      </c>
      <c r="E39" s="75"/>
      <c r="F39" s="19"/>
      <c r="G39" s="62"/>
      <c r="H39" s="64"/>
      <c r="I39" s="77">
        <f>SUM(I40:I49)</f>
        <v>20379.463650999998</v>
      </c>
      <c r="J39" s="1"/>
      <c r="K39" s="45"/>
      <c r="L39" s="45"/>
    </row>
    <row r="40" spans="1:12" ht="18.75" x14ac:dyDescent="0.3">
      <c r="A40" s="36">
        <v>39800</v>
      </c>
      <c r="B40" s="23" t="s">
        <v>35</v>
      </c>
      <c r="C40" s="80" t="s">
        <v>75</v>
      </c>
      <c r="D40" s="42" t="s">
        <v>108</v>
      </c>
      <c r="E40" s="73">
        <v>1</v>
      </c>
      <c r="F40" s="21" t="s">
        <v>17</v>
      </c>
      <c r="G40" s="61">
        <v>66.98</v>
      </c>
      <c r="H40" s="61">
        <f t="shared" si="0"/>
        <v>85.232050000000015</v>
      </c>
      <c r="I40" s="72">
        <f t="shared" si="1"/>
        <v>85.232050000000015</v>
      </c>
      <c r="J40" s="1"/>
      <c r="K40" s="45">
        <v>66.98</v>
      </c>
      <c r="L40" s="45">
        <v>66.98</v>
      </c>
    </row>
    <row r="41" spans="1:12" ht="18.75" x14ac:dyDescent="0.3">
      <c r="A41" s="36">
        <v>93663</v>
      </c>
      <c r="B41" s="23" t="s">
        <v>35</v>
      </c>
      <c r="C41" s="80" t="s">
        <v>76</v>
      </c>
      <c r="D41" s="40" t="s">
        <v>85</v>
      </c>
      <c r="E41" s="73">
        <v>1</v>
      </c>
      <c r="F41" s="21" t="s">
        <v>17</v>
      </c>
      <c r="G41" s="61">
        <v>60.49</v>
      </c>
      <c r="H41" s="61">
        <f t="shared" si="0"/>
        <v>76.973524999999995</v>
      </c>
      <c r="I41" s="72">
        <f t="shared" si="1"/>
        <v>76.973524999999995</v>
      </c>
      <c r="J41" s="1"/>
      <c r="K41" s="45">
        <v>60.49</v>
      </c>
      <c r="L41" s="45">
        <v>61.05</v>
      </c>
    </row>
    <row r="42" spans="1:12" ht="18.75" x14ac:dyDescent="0.3">
      <c r="A42" s="36">
        <v>93653</v>
      </c>
      <c r="B42" s="23" t="s">
        <v>35</v>
      </c>
      <c r="C42" s="80" t="s">
        <v>77</v>
      </c>
      <c r="D42" s="40" t="s">
        <v>86</v>
      </c>
      <c r="E42" s="73">
        <v>4</v>
      </c>
      <c r="F42" s="21" t="s">
        <v>17</v>
      </c>
      <c r="G42" s="61">
        <v>11.55</v>
      </c>
      <c r="H42" s="61">
        <f t="shared" si="0"/>
        <v>14.697375000000001</v>
      </c>
      <c r="I42" s="72">
        <f t="shared" si="1"/>
        <v>58.789500000000004</v>
      </c>
      <c r="J42" s="1"/>
      <c r="K42" s="45">
        <v>11.55</v>
      </c>
      <c r="L42" s="45">
        <v>11.7</v>
      </c>
    </row>
    <row r="43" spans="1:12" ht="30" x14ac:dyDescent="0.3">
      <c r="A43" s="36">
        <v>95728</v>
      </c>
      <c r="B43" s="23" t="s">
        <v>35</v>
      </c>
      <c r="C43" s="80" t="s">
        <v>78</v>
      </c>
      <c r="D43" s="43" t="s">
        <v>109</v>
      </c>
      <c r="E43" s="73">
        <v>84</v>
      </c>
      <c r="F43" s="21" t="s">
        <v>14</v>
      </c>
      <c r="G43" s="61">
        <v>9.17</v>
      </c>
      <c r="H43" s="61">
        <f t="shared" si="0"/>
        <v>11.668825</v>
      </c>
      <c r="I43" s="72">
        <f t="shared" si="1"/>
        <v>980.18129999999996</v>
      </c>
      <c r="J43" s="1"/>
      <c r="K43" s="45">
        <v>9.17</v>
      </c>
      <c r="L43" s="45">
        <v>9.58</v>
      </c>
    </row>
    <row r="44" spans="1:12" ht="28.5" x14ac:dyDescent="0.3">
      <c r="A44" s="36">
        <v>91170</v>
      </c>
      <c r="B44" s="23" t="s">
        <v>35</v>
      </c>
      <c r="C44" s="80" t="s">
        <v>79</v>
      </c>
      <c r="D44" s="40" t="s">
        <v>100</v>
      </c>
      <c r="E44" s="73">
        <v>84</v>
      </c>
      <c r="F44" s="21" t="s">
        <v>14</v>
      </c>
      <c r="G44" s="61">
        <v>2.59</v>
      </c>
      <c r="H44" s="61">
        <f t="shared" si="0"/>
        <v>3.2957749999999999</v>
      </c>
      <c r="I44" s="72">
        <f t="shared" si="1"/>
        <v>276.8451</v>
      </c>
      <c r="J44" s="1"/>
      <c r="K44" s="45">
        <v>2.59</v>
      </c>
      <c r="L44" s="45">
        <v>2.78</v>
      </c>
    </row>
    <row r="45" spans="1:12" ht="18.75" x14ac:dyDescent="0.3">
      <c r="A45" s="36">
        <v>39772</v>
      </c>
      <c r="B45" s="23" t="s">
        <v>33</v>
      </c>
      <c r="C45" s="80" t="s">
        <v>80</v>
      </c>
      <c r="D45" s="40" t="s">
        <v>101</v>
      </c>
      <c r="E45" s="73">
        <v>12</v>
      </c>
      <c r="F45" s="21" t="s">
        <v>17</v>
      </c>
      <c r="G45" s="61">
        <v>79.430000000000007</v>
      </c>
      <c r="H45" s="61">
        <f t="shared" si="0"/>
        <v>101.07467500000001</v>
      </c>
      <c r="I45" s="72">
        <f t="shared" si="1"/>
        <v>1212.8961000000002</v>
      </c>
      <c r="J45" s="1"/>
      <c r="K45" s="45">
        <v>79.430000000000007</v>
      </c>
      <c r="L45" s="45">
        <v>79.430000000000007</v>
      </c>
    </row>
    <row r="46" spans="1:12" ht="18.75" x14ac:dyDescent="0.3">
      <c r="A46" s="36">
        <v>34607</v>
      </c>
      <c r="B46" s="23" t="s">
        <v>35</v>
      </c>
      <c r="C46" s="80" t="s">
        <v>81</v>
      </c>
      <c r="D46" s="40" t="s">
        <v>102</v>
      </c>
      <c r="E46" s="73">
        <v>362.04</v>
      </c>
      <c r="F46" s="21" t="s">
        <v>14</v>
      </c>
      <c r="G46" s="61">
        <v>12.64</v>
      </c>
      <c r="H46" s="61">
        <f t="shared" si="0"/>
        <v>16.084400000000002</v>
      </c>
      <c r="I46" s="72">
        <f t="shared" si="1"/>
        <v>5823.1961760000013</v>
      </c>
      <c r="J46" s="1"/>
      <c r="K46" s="45">
        <v>12.64</v>
      </c>
      <c r="L46" s="45">
        <v>12.64</v>
      </c>
    </row>
    <row r="47" spans="1:12" ht="28.5" x14ac:dyDescent="0.3">
      <c r="A47" s="36">
        <v>91932</v>
      </c>
      <c r="B47" s="23" t="s">
        <v>35</v>
      </c>
      <c r="C47" s="80" t="s">
        <v>82</v>
      </c>
      <c r="D47" s="40" t="s">
        <v>87</v>
      </c>
      <c r="E47" s="73">
        <v>20</v>
      </c>
      <c r="F47" s="21" t="s">
        <v>14</v>
      </c>
      <c r="G47" s="61">
        <v>15.13</v>
      </c>
      <c r="H47" s="61">
        <f t="shared" si="0"/>
        <v>19.252925000000001</v>
      </c>
      <c r="I47" s="72">
        <f t="shared" si="1"/>
        <v>385.05850000000004</v>
      </c>
      <c r="J47" s="1"/>
      <c r="K47" s="45">
        <v>15.13</v>
      </c>
      <c r="L47" s="45">
        <v>15.45</v>
      </c>
    </row>
    <row r="48" spans="1:12" ht="18.75" x14ac:dyDescent="0.3">
      <c r="A48" s="36">
        <v>101666</v>
      </c>
      <c r="B48" s="23" t="s">
        <v>35</v>
      </c>
      <c r="C48" s="80" t="s">
        <v>83</v>
      </c>
      <c r="D48" s="40" t="s">
        <v>88</v>
      </c>
      <c r="E48" s="73">
        <v>12</v>
      </c>
      <c r="F48" s="21" t="s">
        <v>17</v>
      </c>
      <c r="G48" s="61">
        <v>519.72</v>
      </c>
      <c r="H48" s="61">
        <f t="shared" si="0"/>
        <v>661.34370000000001</v>
      </c>
      <c r="I48" s="72">
        <f t="shared" si="1"/>
        <v>7936.1244000000006</v>
      </c>
      <c r="J48" s="1"/>
      <c r="K48" s="45">
        <v>519.72</v>
      </c>
      <c r="L48" s="45">
        <v>522.23</v>
      </c>
    </row>
    <row r="49" spans="1:12" ht="18.75" x14ac:dyDescent="0.3">
      <c r="A49" s="36">
        <v>12318</v>
      </c>
      <c r="B49" s="23" t="s">
        <v>33</v>
      </c>
      <c r="C49" s="80" t="s">
        <v>84</v>
      </c>
      <c r="D49" s="40" t="s">
        <v>103</v>
      </c>
      <c r="E49" s="73">
        <v>12</v>
      </c>
      <c r="F49" s="21" t="s">
        <v>17</v>
      </c>
      <c r="G49" s="61">
        <v>232.1</v>
      </c>
      <c r="H49" s="61">
        <f t="shared" si="0"/>
        <v>295.34724999999997</v>
      </c>
      <c r="I49" s="72">
        <f t="shared" si="1"/>
        <v>3544.1669999999995</v>
      </c>
      <c r="J49" s="1"/>
      <c r="K49" s="45">
        <v>232.1</v>
      </c>
      <c r="L49" s="45">
        <v>232.1</v>
      </c>
    </row>
    <row r="50" spans="1:12" ht="18.75" x14ac:dyDescent="0.3">
      <c r="A50" s="38"/>
      <c r="B50" s="22"/>
      <c r="C50" s="79">
        <v>8</v>
      </c>
      <c r="D50" s="37" t="s">
        <v>89</v>
      </c>
      <c r="E50" s="75"/>
      <c r="F50" s="19"/>
      <c r="G50" s="62"/>
      <c r="H50" s="64"/>
      <c r="I50" s="77">
        <f>SUM(I51:I52)</f>
        <v>13471.168550000002</v>
      </c>
      <c r="J50" s="1"/>
      <c r="K50" s="45"/>
      <c r="L50" s="45"/>
    </row>
    <row r="51" spans="1:12" ht="25.5" x14ac:dyDescent="0.3">
      <c r="A51" s="36">
        <v>25398</v>
      </c>
      <c r="B51" s="23" t="s">
        <v>33</v>
      </c>
      <c r="C51" s="80" t="s">
        <v>90</v>
      </c>
      <c r="D51" s="25" t="s">
        <v>92</v>
      </c>
      <c r="E51" s="73">
        <v>1</v>
      </c>
      <c r="F51" s="21" t="s">
        <v>17</v>
      </c>
      <c r="G51" s="61">
        <v>6587.31</v>
      </c>
      <c r="H51" s="61">
        <f t="shared" si="0"/>
        <v>8382.3519750000014</v>
      </c>
      <c r="I51" s="72">
        <f t="shared" si="1"/>
        <v>8382.3519750000014</v>
      </c>
      <c r="J51" s="1"/>
      <c r="K51" s="45">
        <v>6587.31</v>
      </c>
      <c r="L51" s="45">
        <v>6587.31</v>
      </c>
    </row>
    <row r="52" spans="1:12" ht="25.5" x14ac:dyDescent="0.3">
      <c r="A52" s="36">
        <v>25399</v>
      </c>
      <c r="B52" s="23" t="s">
        <v>33</v>
      </c>
      <c r="C52" s="80" t="s">
        <v>91</v>
      </c>
      <c r="D52" s="25" t="s">
        <v>99</v>
      </c>
      <c r="E52" s="73">
        <v>1</v>
      </c>
      <c r="F52" s="21" t="s">
        <v>17</v>
      </c>
      <c r="G52" s="61">
        <v>3999.07</v>
      </c>
      <c r="H52" s="61">
        <f t="shared" si="0"/>
        <v>5088.8165750000007</v>
      </c>
      <c r="I52" s="72">
        <f t="shared" si="1"/>
        <v>5088.8165750000007</v>
      </c>
      <c r="J52" s="1"/>
      <c r="K52" s="45">
        <v>3999.07</v>
      </c>
      <c r="L52" s="45">
        <v>3999.07</v>
      </c>
    </row>
    <row r="53" spans="1:12" ht="18.75" x14ac:dyDescent="0.3">
      <c r="A53" s="38"/>
      <c r="B53" s="22"/>
      <c r="C53" s="79">
        <v>9</v>
      </c>
      <c r="D53" s="46" t="s">
        <v>110</v>
      </c>
      <c r="E53" s="75"/>
      <c r="F53" s="19"/>
      <c r="G53" s="62"/>
      <c r="H53" s="65"/>
      <c r="I53" s="77">
        <f>SUM(I54:I55)</f>
        <v>12625.559927599999</v>
      </c>
      <c r="J53" s="1"/>
      <c r="K53" s="45"/>
      <c r="L53" s="45"/>
    </row>
    <row r="54" spans="1:12" ht="25.5" x14ac:dyDescent="0.3">
      <c r="A54" s="36">
        <v>94993</v>
      </c>
      <c r="B54" s="23" t="s">
        <v>35</v>
      </c>
      <c r="C54" s="80" t="s">
        <v>97</v>
      </c>
      <c r="D54" s="25" t="s">
        <v>111</v>
      </c>
      <c r="E54" s="73">
        <v>91.358000000000004</v>
      </c>
      <c r="F54" s="21" t="s">
        <v>7</v>
      </c>
      <c r="G54" s="61">
        <v>90.32</v>
      </c>
      <c r="H54" s="61">
        <f t="shared" si="0"/>
        <v>114.93219999999999</v>
      </c>
      <c r="I54" s="72">
        <f t="shared" si="1"/>
        <v>10499.9759276</v>
      </c>
      <c r="J54" s="1"/>
      <c r="K54" s="45">
        <v>90.32</v>
      </c>
      <c r="L54" s="45">
        <v>91.42</v>
      </c>
    </row>
    <row r="55" spans="1:12" ht="18.75" x14ac:dyDescent="0.3">
      <c r="A55" s="36">
        <v>36178</v>
      </c>
      <c r="B55" s="23" t="s">
        <v>113</v>
      </c>
      <c r="C55" s="80" t="s">
        <v>94</v>
      </c>
      <c r="D55" s="25" t="s">
        <v>112</v>
      </c>
      <c r="E55" s="73">
        <v>145</v>
      </c>
      <c r="F55" s="21" t="s">
        <v>17</v>
      </c>
      <c r="G55" s="61">
        <v>11.52</v>
      </c>
      <c r="H55" s="61">
        <f t="shared" si="0"/>
        <v>14.6592</v>
      </c>
      <c r="I55" s="72">
        <f t="shared" si="1"/>
        <v>2125.5839999999998</v>
      </c>
      <c r="J55" s="1"/>
      <c r="K55" s="45">
        <v>11.52</v>
      </c>
      <c r="L55" s="45">
        <v>11.52</v>
      </c>
    </row>
    <row r="56" spans="1:12" s="49" customFormat="1" ht="18.75" x14ac:dyDescent="0.3">
      <c r="A56" s="51"/>
      <c r="B56" s="52"/>
      <c r="C56" s="83">
        <v>10</v>
      </c>
      <c r="D56" s="78" t="s">
        <v>114</v>
      </c>
      <c r="E56" s="76"/>
      <c r="F56" s="53"/>
      <c r="G56" s="62"/>
      <c r="H56" s="65"/>
      <c r="I56" s="77">
        <f>SUM(I57)</f>
        <v>22701.4</v>
      </c>
      <c r="J56" s="48"/>
      <c r="K56" s="45"/>
      <c r="L56" s="45"/>
    </row>
    <row r="57" spans="1:12" s="49" customFormat="1" ht="18.75" x14ac:dyDescent="0.3">
      <c r="A57" s="47">
        <v>12</v>
      </c>
      <c r="B57" s="34" t="s">
        <v>34</v>
      </c>
      <c r="C57" s="80" t="s">
        <v>122</v>
      </c>
      <c r="D57" s="50" t="s">
        <v>114</v>
      </c>
      <c r="E57" s="73">
        <v>1</v>
      </c>
      <c r="F57" s="21" t="s">
        <v>17</v>
      </c>
      <c r="G57" s="61">
        <v>17840</v>
      </c>
      <c r="H57" s="61">
        <f t="shared" si="0"/>
        <v>22701.4</v>
      </c>
      <c r="I57" s="72">
        <f t="shared" si="1"/>
        <v>22701.4</v>
      </c>
      <c r="J57" s="48"/>
      <c r="K57" s="45">
        <v>17840</v>
      </c>
      <c r="L57" s="45">
        <v>20584.400000000001</v>
      </c>
    </row>
    <row r="58" spans="1:12" ht="18.75" x14ac:dyDescent="0.3">
      <c r="A58" s="38"/>
      <c r="B58" s="22"/>
      <c r="C58" s="79">
        <v>11</v>
      </c>
      <c r="D58" s="37" t="s">
        <v>93</v>
      </c>
      <c r="E58" s="75"/>
      <c r="F58" s="19"/>
      <c r="G58" s="62"/>
      <c r="H58" s="64"/>
      <c r="I58" s="77">
        <f>SUM(I59:I60)</f>
        <v>1596.826147</v>
      </c>
      <c r="J58" s="1"/>
      <c r="K58" s="45"/>
      <c r="L58" s="45"/>
    </row>
    <row r="59" spans="1:12" ht="18.75" x14ac:dyDescent="0.3">
      <c r="A59" s="36">
        <v>11</v>
      </c>
      <c r="B59" s="23" t="s">
        <v>34</v>
      </c>
      <c r="C59" s="80" t="s">
        <v>115</v>
      </c>
      <c r="D59" s="35" t="s">
        <v>96</v>
      </c>
      <c r="E59" s="73">
        <v>533.79</v>
      </c>
      <c r="F59" s="21" t="s">
        <v>7</v>
      </c>
      <c r="G59" s="61">
        <v>1.08</v>
      </c>
      <c r="H59" s="61">
        <f t="shared" si="0"/>
        <v>1.3743000000000001</v>
      </c>
      <c r="I59" s="72">
        <f t="shared" si="1"/>
        <v>733.58759699999996</v>
      </c>
      <c r="J59" s="1"/>
      <c r="K59" s="45">
        <v>1.08</v>
      </c>
      <c r="L59" s="45">
        <v>1.18</v>
      </c>
    </row>
    <row r="60" spans="1:12" ht="18.75" x14ac:dyDescent="0.3">
      <c r="A60" s="36">
        <v>10848</v>
      </c>
      <c r="B60" s="23" t="s">
        <v>35</v>
      </c>
      <c r="C60" s="80" t="s">
        <v>123</v>
      </c>
      <c r="D60" s="25" t="s">
        <v>95</v>
      </c>
      <c r="E60" s="73">
        <v>1</v>
      </c>
      <c r="F60" s="21" t="s">
        <v>17</v>
      </c>
      <c r="G60" s="61">
        <v>678.38</v>
      </c>
      <c r="H60" s="61">
        <f t="shared" si="0"/>
        <v>863.23855000000003</v>
      </c>
      <c r="I60" s="72">
        <f t="shared" si="1"/>
        <v>863.23855000000003</v>
      </c>
      <c r="J60" s="1"/>
      <c r="K60" s="45">
        <v>678.38</v>
      </c>
      <c r="L60" s="45">
        <v>678.38</v>
      </c>
    </row>
    <row r="61" spans="1:12" ht="29.25" customHeight="1" x14ac:dyDescent="0.3">
      <c r="A61" s="110" t="s">
        <v>18</v>
      </c>
      <c r="B61" s="110"/>
      <c r="C61" s="110"/>
      <c r="D61" s="110"/>
      <c r="E61" s="110"/>
      <c r="F61" s="110"/>
      <c r="G61" s="110"/>
      <c r="H61" s="110"/>
      <c r="I61" s="33">
        <f>SUM(I8:I60)/2</f>
        <v>482109.68230552506</v>
      </c>
      <c r="J61" s="1"/>
    </row>
    <row r="62" spans="1:12" ht="18.75" x14ac:dyDescent="0.3">
      <c r="A62" s="27"/>
      <c r="B62" s="27"/>
      <c r="C62" s="27"/>
      <c r="D62" s="27"/>
      <c r="E62" s="27"/>
      <c r="F62" s="27"/>
      <c r="G62" s="27"/>
      <c r="H62" s="27"/>
      <c r="I62" s="28"/>
      <c r="J62" s="1"/>
    </row>
    <row r="63" spans="1:12" ht="18.75" x14ac:dyDescent="0.3">
      <c r="A63" s="27"/>
      <c r="B63" s="27"/>
      <c r="C63" s="27"/>
      <c r="D63" s="27"/>
      <c r="E63" s="27"/>
      <c r="F63" s="27"/>
      <c r="G63" s="27"/>
      <c r="H63" s="27"/>
      <c r="I63" s="28"/>
      <c r="J63" s="1"/>
    </row>
    <row r="64" spans="1:12" ht="18.75" x14ac:dyDescent="0.3">
      <c r="A64" s="27"/>
      <c r="B64" s="27"/>
      <c r="C64" s="27"/>
      <c r="D64" s="27"/>
      <c r="E64" s="27"/>
      <c r="F64" s="27"/>
      <c r="G64" s="27"/>
      <c r="H64" s="27"/>
      <c r="I64" s="28"/>
      <c r="J64" s="1"/>
    </row>
    <row r="65" spans="1:10" ht="18.75" x14ac:dyDescent="0.3">
      <c r="A65" s="27"/>
      <c r="B65" s="27"/>
      <c r="C65" s="27"/>
      <c r="D65" s="27"/>
      <c r="E65" s="27"/>
      <c r="F65" s="27"/>
      <c r="G65" s="27"/>
      <c r="H65" s="27"/>
      <c r="I65" s="28"/>
      <c r="J65" s="1"/>
    </row>
    <row r="66" spans="1:10" ht="18" x14ac:dyDescent="0.25">
      <c r="C66" s="58"/>
      <c r="D66" s="66"/>
      <c r="E66" s="112"/>
      <c r="F66" s="112"/>
      <c r="G66" s="112"/>
      <c r="H66" s="112"/>
      <c r="I66" s="112"/>
      <c r="J66" s="69"/>
    </row>
    <row r="67" spans="1:10" ht="18" x14ac:dyDescent="0.25">
      <c r="C67" s="58"/>
      <c r="D67" s="67"/>
      <c r="E67" s="111"/>
      <c r="F67" s="111"/>
      <c r="G67" s="111"/>
      <c r="H67" s="111"/>
      <c r="I67" s="111"/>
      <c r="J67" s="68"/>
    </row>
    <row r="68" spans="1:10" ht="18" x14ac:dyDescent="0.25">
      <c r="C68" s="58"/>
      <c r="D68" s="7"/>
      <c r="E68" s="107"/>
      <c r="F68" s="107"/>
      <c r="G68" s="107"/>
      <c r="H68" s="107"/>
      <c r="I68" s="107"/>
      <c r="J68" s="70"/>
    </row>
    <row r="69" spans="1:10" ht="18" x14ac:dyDescent="0.25">
      <c r="C69" s="58"/>
      <c r="D69" s="9"/>
      <c r="E69" s="8"/>
      <c r="F69" s="8"/>
      <c r="G69" s="8"/>
      <c r="H69" s="9"/>
      <c r="I69" s="9"/>
      <c r="J69" s="9"/>
    </row>
    <row r="70" spans="1:10" ht="28.5" customHeight="1" x14ac:dyDescent="0.25">
      <c r="C70" s="58"/>
      <c r="D70" s="7"/>
      <c r="E70" s="108"/>
      <c r="F70" s="108"/>
      <c r="G70" s="108"/>
      <c r="H70" s="108"/>
      <c r="I70" s="108"/>
      <c r="J70" s="71"/>
    </row>
    <row r="71" spans="1:10" ht="18.75" x14ac:dyDescent="0.3">
      <c r="C71" s="58"/>
      <c r="D71" s="30"/>
      <c r="E71" s="8"/>
      <c r="F71" s="8"/>
      <c r="G71" s="8"/>
      <c r="H71" s="56"/>
      <c r="I71" s="10"/>
      <c r="J71" s="1"/>
    </row>
    <row r="72" spans="1:10" ht="18.75" x14ac:dyDescent="0.3">
      <c r="C72" s="58"/>
      <c r="D72" s="11"/>
      <c r="E72" s="8"/>
      <c r="F72" s="8"/>
      <c r="G72" s="8"/>
      <c r="H72" s="9"/>
      <c r="I72" s="12"/>
      <c r="J72" s="1"/>
    </row>
    <row r="73" spans="1:10" ht="18.75" x14ac:dyDescent="0.3">
      <c r="C73" s="58"/>
      <c r="D73" s="13"/>
      <c r="E73" s="8"/>
      <c r="F73" s="8"/>
      <c r="G73" s="8"/>
      <c r="H73" s="9"/>
      <c r="I73" s="10"/>
      <c r="J73" s="1"/>
    </row>
    <row r="74" spans="1:10" ht="18.75" x14ac:dyDescent="0.3">
      <c r="C74" s="58"/>
      <c r="D74" s="13"/>
      <c r="E74" s="8"/>
      <c r="F74" s="8"/>
      <c r="G74" s="8"/>
      <c r="H74" s="9"/>
      <c r="I74" s="10"/>
      <c r="J74" s="1"/>
    </row>
    <row r="75" spans="1:10" ht="18.75" x14ac:dyDescent="0.3">
      <c r="C75" s="58"/>
      <c r="D75" s="11"/>
      <c r="E75" s="8"/>
      <c r="F75" s="8"/>
      <c r="G75" s="8"/>
      <c r="H75" s="8"/>
      <c r="I75" s="12"/>
      <c r="J75" s="1"/>
    </row>
    <row r="76" spans="1:10" ht="18.75" x14ac:dyDescent="0.3">
      <c r="C76" s="58"/>
      <c r="D76" s="14"/>
      <c r="E76" s="8"/>
      <c r="F76" s="8"/>
      <c r="G76" s="8"/>
      <c r="H76" s="9"/>
      <c r="I76" s="10"/>
      <c r="J76" s="1"/>
    </row>
    <row r="77" spans="1:10" ht="20.25" customHeight="1" x14ac:dyDescent="0.3">
      <c r="C77" s="58"/>
      <c r="D77" s="14"/>
      <c r="E77" s="8"/>
      <c r="F77" s="8"/>
      <c r="G77" s="8"/>
      <c r="H77" s="9"/>
      <c r="I77" s="10"/>
      <c r="J77" s="1"/>
    </row>
    <row r="78" spans="1:10" ht="18.75" x14ac:dyDescent="0.3">
      <c r="C78" s="58"/>
      <c r="D78" s="11"/>
      <c r="E78" s="8"/>
      <c r="F78" s="8"/>
      <c r="G78" s="8"/>
      <c r="H78" s="9"/>
      <c r="I78" s="12"/>
      <c r="J78" s="1"/>
    </row>
    <row r="79" spans="1:10" ht="18.75" x14ac:dyDescent="0.3">
      <c r="C79" s="58"/>
      <c r="D79" s="14"/>
      <c r="E79" s="8"/>
      <c r="F79" s="8"/>
      <c r="G79" s="8"/>
      <c r="H79" s="9"/>
      <c r="I79" s="10"/>
      <c r="J79" s="1"/>
    </row>
    <row r="80" spans="1:10" ht="18.75" x14ac:dyDescent="0.3">
      <c r="C80" s="58"/>
      <c r="D80" s="14"/>
      <c r="E80" s="8"/>
      <c r="F80" s="8"/>
      <c r="G80" s="8"/>
      <c r="H80" s="9"/>
      <c r="I80" s="10"/>
      <c r="J80" s="1"/>
    </row>
    <row r="81" spans="3:10" ht="18.75" x14ac:dyDescent="0.3">
      <c r="C81" s="58"/>
      <c r="D81" s="14"/>
      <c r="E81" s="8"/>
      <c r="F81" s="8"/>
      <c r="G81" s="8"/>
      <c r="H81" s="9"/>
      <c r="I81" s="10"/>
      <c r="J81" s="1"/>
    </row>
    <row r="82" spans="3:10" ht="18.75" x14ac:dyDescent="0.3">
      <c r="C82" s="58"/>
      <c r="D82" s="14"/>
      <c r="E82" s="8"/>
      <c r="F82" s="8"/>
      <c r="G82" s="8"/>
      <c r="H82" s="9"/>
      <c r="I82" s="10"/>
      <c r="J82" s="1"/>
    </row>
    <row r="83" spans="3:10" ht="18.75" x14ac:dyDescent="0.3">
      <c r="C83" s="58"/>
      <c r="D83" s="14"/>
      <c r="E83" s="8"/>
      <c r="F83" s="8"/>
      <c r="G83" s="8"/>
      <c r="H83" s="9"/>
      <c r="I83" s="10"/>
      <c r="J83" s="1"/>
    </row>
    <row r="84" spans="3:10" ht="18.75" x14ac:dyDescent="0.3">
      <c r="C84" s="58"/>
      <c r="D84" s="14"/>
      <c r="E84" s="8"/>
      <c r="F84" s="8"/>
      <c r="G84" s="8"/>
      <c r="H84" s="9"/>
      <c r="I84" s="10"/>
      <c r="J84" s="1"/>
    </row>
    <row r="85" spans="3:10" ht="18.75" x14ac:dyDescent="0.3">
      <c r="C85" s="58"/>
      <c r="D85" s="11"/>
      <c r="E85" s="8"/>
      <c r="F85" s="8"/>
      <c r="G85" s="8"/>
      <c r="H85" s="9"/>
      <c r="I85" s="12"/>
      <c r="J85" s="1"/>
    </row>
    <row r="86" spans="3:10" ht="18.75" x14ac:dyDescent="0.3">
      <c r="C86" s="58"/>
      <c r="D86" s="14"/>
      <c r="E86" s="8"/>
      <c r="F86" s="8"/>
      <c r="G86" s="8"/>
      <c r="H86" s="9"/>
      <c r="I86" s="10"/>
      <c r="J86" s="1"/>
    </row>
    <row r="87" spans="3:10" ht="18.75" x14ac:dyDescent="0.3">
      <c r="C87" s="58"/>
      <c r="D87" s="14"/>
      <c r="E87" s="8"/>
      <c r="F87" s="8"/>
      <c r="G87" s="8"/>
      <c r="H87" s="9"/>
      <c r="I87" s="10"/>
      <c r="J87" s="1"/>
    </row>
    <row r="88" spans="3:10" ht="18.75" x14ac:dyDescent="0.3">
      <c r="C88" s="58"/>
      <c r="D88" s="11"/>
      <c r="E88" s="8"/>
      <c r="F88" s="8"/>
      <c r="G88" s="8"/>
      <c r="H88" s="9"/>
      <c r="I88" s="12"/>
      <c r="J88" s="1"/>
    </row>
    <row r="89" spans="3:10" ht="18.75" x14ac:dyDescent="0.3">
      <c r="C89" s="58"/>
      <c r="D89" s="14"/>
      <c r="E89" s="8"/>
      <c r="F89" s="8"/>
      <c r="G89" s="8"/>
      <c r="H89" s="9"/>
      <c r="I89" s="10"/>
      <c r="J89" s="1"/>
    </row>
    <row r="90" spans="3:10" ht="18.75" x14ac:dyDescent="0.3">
      <c r="C90" s="58"/>
      <c r="D90" s="11"/>
      <c r="E90" s="8"/>
      <c r="F90" s="8"/>
      <c r="G90" s="8"/>
      <c r="H90" s="8"/>
      <c r="I90" s="12"/>
      <c r="J90" s="1"/>
    </row>
    <row r="91" spans="3:10" ht="18.75" x14ac:dyDescent="0.3">
      <c r="C91" s="58"/>
      <c r="D91" s="14"/>
      <c r="E91" s="8"/>
      <c r="F91" s="8"/>
      <c r="G91" s="8"/>
      <c r="H91" s="9"/>
      <c r="I91" s="10"/>
      <c r="J91" s="1"/>
    </row>
    <row r="92" spans="3:10" ht="18.75" x14ac:dyDescent="0.3">
      <c r="C92" s="104"/>
      <c r="D92" s="104"/>
      <c r="E92" s="104"/>
      <c r="F92" s="104"/>
      <c r="G92" s="104"/>
      <c r="H92" s="58"/>
      <c r="I92" s="15"/>
      <c r="J92" s="1"/>
    </row>
    <row r="93" spans="3:10" ht="18.75" x14ac:dyDescent="0.3">
      <c r="C93" s="104"/>
      <c r="D93" s="104"/>
      <c r="E93" s="104"/>
      <c r="F93" s="104"/>
      <c r="G93" s="104"/>
      <c r="H93" s="104"/>
      <c r="I93" s="104"/>
      <c r="J93" s="1"/>
    </row>
    <row r="94" spans="3:10" ht="18.75" x14ac:dyDescent="0.3">
      <c r="C94" s="105"/>
      <c r="D94" s="105"/>
      <c r="E94" s="58"/>
      <c r="F94" s="58"/>
      <c r="G94" s="58"/>
      <c r="H94" s="58"/>
      <c r="I94" s="58"/>
      <c r="J94" s="1"/>
    </row>
    <row r="95" spans="3:10" ht="18.75" x14ac:dyDescent="0.3">
      <c r="C95" s="106"/>
      <c r="D95" s="106"/>
      <c r="E95" s="106"/>
      <c r="F95" s="106"/>
      <c r="G95" s="106"/>
      <c r="H95" s="106"/>
      <c r="I95" s="106"/>
      <c r="J95" s="1"/>
    </row>
    <row r="96" spans="3:10" ht="18.75" x14ac:dyDescent="0.3">
      <c r="C96" s="2"/>
      <c r="D96" s="2"/>
      <c r="E96" s="2"/>
      <c r="F96" s="2"/>
      <c r="G96" s="2"/>
      <c r="H96" s="3"/>
      <c r="I96" s="2"/>
      <c r="J96" s="1"/>
    </row>
    <row r="97" spans="3:10" ht="18.75" x14ac:dyDescent="0.3">
      <c r="C97" s="101"/>
      <c r="D97" s="101"/>
      <c r="E97" s="101"/>
      <c r="F97" s="101"/>
      <c r="G97" s="101"/>
      <c r="H97" s="57"/>
      <c r="I97" s="4"/>
      <c r="J97" s="1"/>
    </row>
    <row r="98" spans="3:10" ht="18.75" x14ac:dyDescent="0.3">
      <c r="C98" s="101"/>
      <c r="D98" s="101"/>
      <c r="E98" s="101"/>
      <c r="F98" s="101"/>
      <c r="G98" s="101"/>
      <c r="H98" s="57"/>
      <c r="I98" s="5"/>
      <c r="J98" s="1"/>
    </row>
    <row r="99" spans="3:10" ht="18.75" x14ac:dyDescent="0.3">
      <c r="C99" s="101"/>
      <c r="D99" s="101"/>
      <c r="E99" s="101"/>
      <c r="F99" s="101"/>
      <c r="G99" s="101"/>
      <c r="H99" s="57"/>
      <c r="I99" s="6"/>
      <c r="J99" s="1"/>
    </row>
    <row r="100" spans="3:10" ht="18.75" x14ac:dyDescent="0.3">
      <c r="C100" s="1"/>
      <c r="D100" s="1"/>
      <c r="E100" s="1"/>
      <c r="F100" s="1"/>
      <c r="G100" s="1"/>
      <c r="H100" s="1"/>
      <c r="I100" s="1"/>
      <c r="J100" s="1"/>
    </row>
  </sheetData>
  <protectedRanges>
    <protectedRange sqref="A5 C2:D4 H1:I2 I3:J3 E2:G3 D1:G1" name="Intervalo1"/>
  </protectedRanges>
  <mergeCells count="27">
    <mergeCell ref="C97:G97"/>
    <mergeCell ref="C98:G98"/>
    <mergeCell ref="C99:G99"/>
    <mergeCell ref="G6:G7"/>
    <mergeCell ref="H6:H7"/>
    <mergeCell ref="C92:G92"/>
    <mergeCell ref="C93:I93"/>
    <mergeCell ref="C94:D94"/>
    <mergeCell ref="C95:I95"/>
    <mergeCell ref="E68:I68"/>
    <mergeCell ref="E70:I70"/>
    <mergeCell ref="I6:I7"/>
    <mergeCell ref="A61:H61"/>
    <mergeCell ref="E67:I67"/>
    <mergeCell ref="E66:I66"/>
    <mergeCell ref="A6:A7"/>
    <mergeCell ref="B6:B7"/>
    <mergeCell ref="C6:C7"/>
    <mergeCell ref="D6:D7"/>
    <mergeCell ref="E6:E7"/>
    <mergeCell ref="F6:F7"/>
    <mergeCell ref="A5:I5"/>
    <mergeCell ref="A1:D4"/>
    <mergeCell ref="F1:I1"/>
    <mergeCell ref="F2:I2"/>
    <mergeCell ref="F3:I3"/>
    <mergeCell ref="F4:I4"/>
  </mergeCells>
  <pageMargins left="0.25" right="0.25" top="0.75" bottom="0.75" header="0.3" footer="0.3"/>
  <pageSetup paperSize="9"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DESONERADO Atualizado</vt:lpstr>
      <vt:lpstr>'DESONERADO Atualizado'!Area_de_impressao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Luiz Augusto Dobal</cp:lastModifiedBy>
  <cp:lastPrinted>2022-04-20T12:43:13Z</cp:lastPrinted>
  <dcterms:created xsi:type="dcterms:W3CDTF">2021-03-08T17:01:04Z</dcterms:created>
  <dcterms:modified xsi:type="dcterms:W3CDTF">2022-05-23T18:52:01Z</dcterms:modified>
</cp:coreProperties>
</file>